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99312ED1-813C-4D51-A691-22E062E5DF7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atriz " sheetId="1" r:id="rId1"/>
    <sheet name="Listado P-RC" sheetId="3" r:id="rId2"/>
    <sheet name="Tabla SxP " sheetId="2" r:id="rId3"/>
    <sheet name="Puestos de Trabajo" sheetId="4" r:id="rId4"/>
  </sheets>
  <definedNames>
    <definedName name="_xlnm.Print_Area" localSheetId="1">'Listado P-RC'!$A$1:$F$195</definedName>
    <definedName name="_xlnm.Print_Area" localSheetId="0">'Matriz '!$A$1:$AE$108</definedName>
    <definedName name="_xlnm.Print_Area" localSheetId="2">'Tabla SxP '!$B$2:$I$30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23" i="1"/>
  <c r="I24" i="1"/>
  <c r="P22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P23" i="1"/>
  <c r="Q23" i="1" s="1"/>
  <c r="P24" i="1"/>
  <c r="Q24" i="1" s="1"/>
  <c r="P25" i="1"/>
  <c r="Q25" i="1" s="1"/>
  <c r="P26" i="1"/>
  <c r="Q26" i="1" s="1"/>
  <c r="P27" i="1"/>
  <c r="P28" i="1"/>
  <c r="Q28" i="1" s="1"/>
  <c r="P29" i="1"/>
  <c r="P30" i="1"/>
  <c r="Q30" i="1" s="1"/>
  <c r="P31" i="1"/>
  <c r="P32" i="1"/>
  <c r="Q32" i="1" s="1"/>
  <c r="P33" i="1"/>
  <c r="P34" i="1"/>
  <c r="Q34" i="1" s="1"/>
  <c r="P35" i="1"/>
  <c r="P36" i="1"/>
  <c r="Q36" i="1" s="1"/>
  <c r="P37" i="1"/>
  <c r="Q37" i="1" s="1"/>
  <c r="P38" i="1"/>
  <c r="Q38" i="1" s="1"/>
  <c r="P39" i="1"/>
  <c r="Q39" i="1" s="1"/>
  <c r="P40" i="1"/>
  <c r="Q40" i="1" s="1"/>
  <c r="P41" i="1"/>
  <c r="P42" i="1"/>
  <c r="Q42" i="1" s="1"/>
  <c r="P43" i="1"/>
  <c r="P44" i="1"/>
  <c r="Q44" i="1" s="1"/>
  <c r="P45" i="1"/>
  <c r="P46" i="1"/>
  <c r="Q46" i="1" s="1"/>
  <c r="P47" i="1"/>
  <c r="P48" i="1"/>
  <c r="Q48" i="1" s="1"/>
  <c r="P49" i="1"/>
  <c r="P50" i="1"/>
  <c r="Q50" i="1" s="1"/>
  <c r="P51" i="1"/>
  <c r="P52" i="1"/>
  <c r="Q52" i="1" s="1"/>
  <c r="P53" i="1"/>
  <c r="Q53" i="1" s="1"/>
  <c r="P54" i="1"/>
  <c r="Q54" i="1" s="1"/>
  <c r="P55" i="1"/>
  <c r="Q55" i="1" s="1"/>
  <c r="P56" i="1"/>
  <c r="Q56" i="1" s="1"/>
  <c r="P57" i="1"/>
  <c r="P58" i="1"/>
  <c r="Q58" i="1" s="1"/>
  <c r="P59" i="1"/>
  <c r="P60" i="1"/>
  <c r="Q60" i="1" s="1"/>
  <c r="P61" i="1"/>
  <c r="P62" i="1"/>
  <c r="Q62" i="1" s="1"/>
  <c r="P63" i="1"/>
  <c r="P64" i="1"/>
  <c r="Q64" i="1" s="1"/>
  <c r="P65" i="1"/>
  <c r="P66" i="1"/>
  <c r="Q66" i="1" s="1"/>
  <c r="P67" i="1"/>
  <c r="P68" i="1"/>
  <c r="Q68" i="1" s="1"/>
  <c r="P69" i="1"/>
  <c r="Q69" i="1" s="1"/>
  <c r="P70" i="1"/>
  <c r="Q70" i="1" s="1"/>
  <c r="P71" i="1"/>
  <c r="Q71" i="1" s="1"/>
  <c r="P72" i="1"/>
  <c r="Q72" i="1" s="1"/>
  <c r="P73" i="1"/>
  <c r="P74" i="1"/>
  <c r="Q74" i="1" s="1"/>
  <c r="P75" i="1"/>
  <c r="P76" i="1"/>
  <c r="Q76" i="1" s="1"/>
  <c r="P77" i="1"/>
  <c r="Q27" i="1"/>
  <c r="Q29" i="1"/>
  <c r="Q31" i="1"/>
  <c r="Q33" i="1"/>
  <c r="Q35" i="1"/>
  <c r="Q41" i="1"/>
  <c r="Q43" i="1"/>
  <c r="Q45" i="1"/>
  <c r="Q47" i="1"/>
  <c r="Q49" i="1"/>
  <c r="Q51" i="1"/>
  <c r="Q57" i="1"/>
  <c r="Q59" i="1"/>
  <c r="Q61" i="1"/>
  <c r="Q63" i="1"/>
  <c r="Q65" i="1"/>
  <c r="Q67" i="1"/>
  <c r="Q73" i="1"/>
  <c r="Q75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B4" i="4" l="1"/>
  <c r="AD78" i="1" l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77" i="1"/>
  <c r="AD22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Q80" i="1"/>
  <c r="Q84" i="1"/>
  <c r="Q88" i="1"/>
  <c r="Q92" i="1"/>
  <c r="Q77" i="1"/>
  <c r="Q78" i="1"/>
  <c r="Q79" i="1"/>
  <c r="Q81" i="1"/>
  <c r="Q82" i="1"/>
  <c r="Q83" i="1"/>
  <c r="Q85" i="1"/>
  <c r="Q86" i="1"/>
  <c r="Q87" i="1"/>
  <c r="Q89" i="1"/>
  <c r="Q90" i="1"/>
  <c r="Q91" i="1"/>
  <c r="Q93" i="1"/>
  <c r="P94" i="1"/>
  <c r="Q94" i="1" s="1"/>
  <c r="Q22" i="1"/>
  <c r="B5" i="4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A62" i="3" l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J22" i="1"/>
  <c r="K22" i="1"/>
  <c r="L22" i="1"/>
  <c r="K78" i="1"/>
  <c r="L78" i="1"/>
  <c r="K79" i="1"/>
  <c r="L79" i="1"/>
  <c r="K80" i="1"/>
  <c r="L80" i="1"/>
  <c r="J81" i="1"/>
  <c r="K81" i="1"/>
  <c r="L81" i="1"/>
  <c r="J82" i="1"/>
  <c r="K82" i="1"/>
  <c r="L82" i="1"/>
  <c r="J83" i="1"/>
  <c r="K83" i="1"/>
  <c r="L83" i="1"/>
  <c r="J84" i="1"/>
  <c r="K84" i="1"/>
  <c r="L84" i="1"/>
  <c r="J85" i="1"/>
  <c r="K85" i="1"/>
  <c r="L85" i="1"/>
  <c r="J86" i="1"/>
  <c r="K86" i="1"/>
  <c r="L86" i="1"/>
  <c r="J87" i="1"/>
  <c r="K87" i="1"/>
  <c r="L87" i="1"/>
  <c r="J88" i="1"/>
  <c r="K88" i="1"/>
  <c r="L88" i="1"/>
  <c r="J89" i="1"/>
  <c r="K89" i="1"/>
  <c r="L89" i="1"/>
  <c r="J90" i="1"/>
  <c r="K90" i="1"/>
  <c r="L90" i="1"/>
  <c r="J91" i="1"/>
  <c r="K91" i="1"/>
  <c r="L91" i="1"/>
  <c r="I92" i="1"/>
  <c r="J92" i="1"/>
  <c r="K92" i="1"/>
  <c r="L92" i="1"/>
  <c r="I93" i="1"/>
  <c r="J93" i="1"/>
  <c r="K93" i="1"/>
  <c r="L93" i="1"/>
  <c r="I94" i="1"/>
  <c r="J94" i="1"/>
  <c r="K94" i="1"/>
  <c r="L94" i="1"/>
  <c r="A97" i="3" l="1"/>
  <c r="A98" i="3" s="1"/>
  <c r="A99" i="3" s="1"/>
  <c r="A100" i="3" s="1"/>
  <c r="A101" i="3" s="1"/>
  <c r="A102" i="3" s="1"/>
  <c r="A103" i="3" s="1"/>
  <c r="A104" i="3" s="1"/>
  <c r="A105" i="3" l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l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l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l="1"/>
  <c r="A190" i="3" s="1"/>
  <c r="A191" i="3" s="1"/>
  <c r="A192" i="3" s="1"/>
  <c r="A193" i="3" s="1"/>
  <c r="A19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Jackeline Patricia Saavedra Diaz</author>
    <author>Angela Sotelo</author>
  </authors>
  <commentList>
    <comment ref="F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Colocar el número del puesto de trabajo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9" authorId="1" shapeId="0" xr:uid="{00000000-0006-0000-0000-000002000000}">
      <text>
        <r>
          <rPr>
            <sz val="9"/>
            <color indexed="81"/>
            <rFont val="Tahoma"/>
            <family val="2"/>
          </rPr>
          <t>Completar el código según la lista no limitativa de P-RC (colocar en mayúscula)</t>
        </r>
      </text>
    </comment>
    <comment ref="A9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Jackeline Patricia Saavedra Diaz:</t>
        </r>
        <r>
          <rPr>
            <sz val="9"/>
            <color indexed="81"/>
            <rFont val="Tahoma"/>
            <family val="2"/>
          </rPr>
          <t xml:space="preserve">
Incluir normativa legal vigente en cada actualización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Jackeline Patricia Saavedra Diaz</author>
  </authors>
  <commentList>
    <comment ref="D1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Jackeline Patricia Saavedra Diaz:</t>
        </r>
        <r>
          <rPr>
            <sz val="9"/>
            <color indexed="81"/>
            <rFont val="Tahoma"/>
            <family val="2"/>
          </rPr>
          <t xml:space="preserve">
Frecuencia de exposición</t>
        </r>
      </text>
    </comment>
  </commentList>
</comments>
</file>

<file path=xl/sharedStrings.xml><?xml version="1.0" encoding="utf-8"?>
<sst xmlns="http://schemas.openxmlformats.org/spreadsheetml/2006/main" count="1272" uniqueCount="889">
  <si>
    <t>DATOS GENERALES DE LA EMPRESA</t>
  </si>
  <si>
    <t>Dirección</t>
  </si>
  <si>
    <t>Accidentes Mortales</t>
  </si>
  <si>
    <t>Accidentes No Mortales</t>
  </si>
  <si>
    <t>DATOS DEL PROCESO</t>
  </si>
  <si>
    <t>Materiales peligrosos</t>
  </si>
  <si>
    <t>ACTIVIDAD</t>
  </si>
  <si>
    <t>SITUACIÓN</t>
  </si>
  <si>
    <t>INSUMOS
PRODUCTOS
MAQUINARIA
EQUIPOS</t>
  </si>
  <si>
    <t>IDENTIFICACIÓN DE FACTORES DE RIESGO</t>
  </si>
  <si>
    <t>CONTROLES EXISTENTES</t>
  </si>
  <si>
    <t>JERARQUÍA  DE CONTROLES PROPUESTOS PARA REDUCIR EL RIESGO</t>
  </si>
  <si>
    <t>ESPECIFICACIÓN DE LOS CONTROLES</t>
  </si>
  <si>
    <t>RESPONSABLE DE GESTIONAR LOS CONTROLES A IMPLEMENTAR</t>
  </si>
  <si>
    <t>CÓDIGO</t>
  </si>
  <si>
    <t>FACTOR DE RIESGO</t>
  </si>
  <si>
    <t xml:space="preserve">FUENTE GENERADORA
(PELIGROS) </t>
  </si>
  <si>
    <t>RIESGO</t>
  </si>
  <si>
    <t>PROBABILIDAD</t>
  </si>
  <si>
    <t>RIESGO CON CONTROLES 
ACTUALES</t>
  </si>
  <si>
    <t>Polvo</t>
  </si>
  <si>
    <t>Rutinaria</t>
  </si>
  <si>
    <t>No Rutinaria</t>
  </si>
  <si>
    <t>Emergencia</t>
  </si>
  <si>
    <t>EVENTO PELIGROSO</t>
  </si>
  <si>
    <t>CONSECUENCIAS</t>
  </si>
  <si>
    <t>NIVEL DE RIESGO</t>
  </si>
  <si>
    <t>ELIMINACIÓN</t>
  </si>
  <si>
    <t>SUSTITUCIÓN</t>
  </si>
  <si>
    <t>AISLAMIENTO</t>
  </si>
  <si>
    <t>SEÑALIZACIÓN</t>
  </si>
  <si>
    <t>MÉTODO</t>
  </si>
  <si>
    <t>CAPACITACIÓN</t>
  </si>
  <si>
    <t>PROTECCIÓN
 (EPP)</t>
  </si>
  <si>
    <t>Ruido</t>
  </si>
  <si>
    <t>FUENTE</t>
  </si>
  <si>
    <t>MEDIO</t>
  </si>
  <si>
    <t>INDIVIDUO</t>
  </si>
  <si>
    <t>Ser chancado o aplastado</t>
  </si>
  <si>
    <t>LISTA NO LIMITATIVA DE PELIGROS, RIESGOS Y CONSECUENCIAS</t>
  </si>
  <si>
    <t>CODIGO</t>
  </si>
  <si>
    <t>TIPO</t>
  </si>
  <si>
    <t>PELIGRO</t>
  </si>
  <si>
    <t>RIESGO ASOCIADO/EVENTO PELIGROSO</t>
  </si>
  <si>
    <t>MEC-001</t>
  </si>
  <si>
    <t>MECÁNICO</t>
  </si>
  <si>
    <t>Manipulación de objetos y herramientas en altura</t>
  </si>
  <si>
    <t>Caída de Objetos</t>
  </si>
  <si>
    <t>Golpes, heridas politraumatismos, muerte</t>
  </si>
  <si>
    <t>MEC-002</t>
  </si>
  <si>
    <t>Elementos manipulados con grúas/montacargas/tecle eléctrico</t>
  </si>
  <si>
    <t>Contusión, Aplastamiento (Superficie Cutánea Intacta), Traumatismo, Muerte</t>
  </si>
  <si>
    <t>MEC-003</t>
  </si>
  <si>
    <t>Transporte de carga</t>
  </si>
  <si>
    <t>MEC-004</t>
  </si>
  <si>
    <t>Maniobras de Izaje</t>
  </si>
  <si>
    <t>MEC-005</t>
  </si>
  <si>
    <t>Pila de material inestable</t>
  </si>
  <si>
    <t>Derrumbe/Caída de equipo/caída a distinto nivel/Atrapamiento</t>
  </si>
  <si>
    <t>MEC-006</t>
  </si>
  <si>
    <t>Tránsito vehicular</t>
  </si>
  <si>
    <t>Colisión/Atropello/Volcadura</t>
  </si>
  <si>
    <t>Fractura, Contusiones, Lesiones, Muerte</t>
  </si>
  <si>
    <t>MEC-007</t>
  </si>
  <si>
    <t>Vías/Pistas en Mal Estado</t>
  </si>
  <si>
    <t>MEC-008</t>
  </si>
  <si>
    <t>Personal de Piso interactuando con equipos móviles</t>
  </si>
  <si>
    <t>MEC-009</t>
  </si>
  <si>
    <t>Maquinas/Objetos en movimiento</t>
  </si>
  <si>
    <t>Atrapamiento/Contacto con maquinarias u objetos en movimiento</t>
  </si>
  <si>
    <t>Contusión, heridas politraumatismos, muerte</t>
  </si>
  <si>
    <t>MEC-010</t>
  </si>
  <si>
    <t xml:space="preserve">Manipulación de herramientas y objetos varios </t>
  </si>
  <si>
    <t>Contacto con herramientas y objetos varios</t>
  </si>
  <si>
    <t>MEC-011</t>
  </si>
  <si>
    <t xml:space="preserve"> Herramientas neumáticas</t>
  </si>
  <si>
    <t>Contacto con herramientas neumáticas en movimiento</t>
  </si>
  <si>
    <t>Heridas, cortes, golpes, fracturas, amputaciones de algún miembro</t>
  </si>
  <si>
    <t>MEC-012</t>
  </si>
  <si>
    <t>Herramientas para golpear (martillo, combas)</t>
  </si>
  <si>
    <t>Contacto con herramientas de golpe</t>
  </si>
  <si>
    <t>Golpes, heridas, politraumatismo, muerte</t>
  </si>
  <si>
    <t>MEC-013</t>
  </si>
  <si>
    <t xml:space="preserve">Desprendimiento de fragmentos </t>
  </si>
  <si>
    <t>MEC-014</t>
  </si>
  <si>
    <t>Herramientas/Equipos en mal estado</t>
  </si>
  <si>
    <t>Atrapamiento/Contacto con herramientas en mal estado</t>
  </si>
  <si>
    <t>MEC-015</t>
  </si>
  <si>
    <t>Herramientas o maquinarias sin guarda</t>
  </si>
  <si>
    <t>Atrapamiento/Contacto con herramientas o maquinarias sin guarda</t>
  </si>
  <si>
    <t>MEC-016</t>
  </si>
  <si>
    <t>Herramientas eléctricas</t>
  </si>
  <si>
    <t>Atrapamiento/Contacto con herramientas eléctricas</t>
  </si>
  <si>
    <t>MEC-017</t>
  </si>
  <si>
    <t>Máquinas o equipos fijos con piezas cortantes</t>
  </si>
  <si>
    <t>Contacto con piezas cortantes</t>
  </si>
  <si>
    <t>Heridas punzo cortantes, desgarros, heridas contusas</t>
  </si>
  <si>
    <t>MEC-018</t>
  </si>
  <si>
    <t>Herramientas portátiles eléctricas punzo cortantes</t>
  </si>
  <si>
    <t>Contacto con herramientas portátiles eléctricas punzo cortantes</t>
  </si>
  <si>
    <t>MEC-019</t>
  </si>
  <si>
    <t>Herramientas manuales cortantes</t>
  </si>
  <si>
    <t>Contacto con herramientas cortantes</t>
  </si>
  <si>
    <t>Heridas punzo cortantes, heridas contusas</t>
  </si>
  <si>
    <t>MEC-020</t>
  </si>
  <si>
    <t>Objetos o superficies punzo cortantes</t>
  </si>
  <si>
    <t>Contacto con objetos o superficies punzo contantes</t>
  </si>
  <si>
    <t>MEC-021</t>
  </si>
  <si>
    <t>Trabajos en altura (encima de 1.80 m)</t>
  </si>
  <si>
    <t>Caídas a distinto nivel</t>
  </si>
  <si>
    <t>Fractura, Contusiones, Muerte</t>
  </si>
  <si>
    <t>MEC-022</t>
  </si>
  <si>
    <t>Superficies/Material a elevadas/bajas temperaturas</t>
  </si>
  <si>
    <t>Contacto con superficies/material a elevadas/bajas temperaturas</t>
  </si>
  <si>
    <t>Quemaduras</t>
  </si>
  <si>
    <t>MEC-023</t>
  </si>
  <si>
    <t>Fallas Mecánicas en vehículos y equipos</t>
  </si>
  <si>
    <t>MEC-024</t>
  </si>
  <si>
    <t>Estructuras Inestables</t>
  </si>
  <si>
    <t>Caída de estructuras</t>
  </si>
  <si>
    <t>MEC-025</t>
  </si>
  <si>
    <t>Pisos resbaladizos/disparejos</t>
  </si>
  <si>
    <t>Caída al mismo nivel</t>
  </si>
  <si>
    <t>Golpes, contusiones, traumatismo, muerte</t>
  </si>
  <si>
    <t>LOC-001</t>
  </si>
  <si>
    <t>LOCATIVO</t>
  </si>
  <si>
    <t>Superficies de trabajo en mal estado</t>
  </si>
  <si>
    <t>Escoriaciones, abrasiones (Lesiones superficiales), Fracturas y Contusiones</t>
  </si>
  <si>
    <t>LOC-002</t>
  </si>
  <si>
    <t>Uso de escaleras portátiles</t>
  </si>
  <si>
    <t>Golpes, fracturas muerte</t>
  </si>
  <si>
    <t>LOC-003</t>
  </si>
  <si>
    <t>Uso de escaleras fijas</t>
  </si>
  <si>
    <t>LOC-004</t>
  </si>
  <si>
    <t>Elementos apilados inadecuadamente o mal asegurados</t>
  </si>
  <si>
    <t>Golpes, politraumatismo, contusiones</t>
  </si>
  <si>
    <t>LOC-005</t>
  </si>
  <si>
    <t>Falta de orden y limpieza</t>
  </si>
  <si>
    <t>LOC-006</t>
  </si>
  <si>
    <t>Uso de andamios y plataformas temporales</t>
  </si>
  <si>
    <t>LOC-007</t>
  </si>
  <si>
    <t>Falta de señalización</t>
  </si>
  <si>
    <t>Caídas al mismo nivel</t>
  </si>
  <si>
    <t>LOC-008</t>
  </si>
  <si>
    <t>Techos debilitados o defectuosos</t>
  </si>
  <si>
    <t>LOC-009</t>
  </si>
  <si>
    <t>LOC-010</t>
  </si>
  <si>
    <t>ELE-001</t>
  </si>
  <si>
    <t>ELÉCTRICO</t>
  </si>
  <si>
    <t>Líneas eléctricas/Puntos energizados en Baja Tensión.</t>
  </si>
  <si>
    <t>Descarga/Contacto con energía eléctrica en baja tensión</t>
  </si>
  <si>
    <t>Shock eléctrico, paro cardio-respiratorio, Quemaduras I, II, III, muerte.</t>
  </si>
  <si>
    <t>ELE-002</t>
  </si>
  <si>
    <t>Líneas eléctricas/Puntos energizados en Media Tensión.</t>
  </si>
  <si>
    <t>Descarga/Contacto con energía eléctrica en media tensión</t>
  </si>
  <si>
    <t>ELE-003</t>
  </si>
  <si>
    <t xml:space="preserve">Líneas eléctricas/Puntos energizados en Alta Tensión. </t>
  </si>
  <si>
    <t>Descarga/Contacto con energía eléctrica en alta tensión</t>
  </si>
  <si>
    <t>ELE-004</t>
  </si>
  <si>
    <t>Uso de herramientas eléctricas</t>
  </si>
  <si>
    <t>ELE-005</t>
  </si>
  <si>
    <t>Energía eléctrica estática acumulada</t>
  </si>
  <si>
    <t>Descarga/Contacto con energía eléctrica estática</t>
  </si>
  <si>
    <t>ELE-006</t>
  </si>
  <si>
    <t>Descarga/Contacto con energía eléctrica</t>
  </si>
  <si>
    <t>ELE-007</t>
  </si>
  <si>
    <t>Fallas Eléctricas de equipos</t>
  </si>
  <si>
    <t>Contacto con energía eléctrica/Incendio</t>
  </si>
  <si>
    <t>FIS-001</t>
  </si>
  <si>
    <t>FÍSICO</t>
  </si>
  <si>
    <t>Exposición a Ruido</t>
  </si>
  <si>
    <t>FIS-002</t>
  </si>
  <si>
    <t>Vibraciones</t>
  </si>
  <si>
    <t>Exposición a vibraciones</t>
  </si>
  <si>
    <t>FIS-003</t>
  </si>
  <si>
    <t>Radiaciones No Ionizantes</t>
  </si>
  <si>
    <t>Exposición a radiaciones no ionizantes</t>
  </si>
  <si>
    <t>FIS-004</t>
  </si>
  <si>
    <t>Frío</t>
  </si>
  <si>
    <t>FIS-005</t>
  </si>
  <si>
    <t>Calor</t>
  </si>
  <si>
    <t>FIS-006</t>
  </si>
  <si>
    <t>Corrientes de aire</t>
  </si>
  <si>
    <t>Exposición a corrientes de aire</t>
  </si>
  <si>
    <t>Molestias en la garganta, faringitis, afecciones respiratorias, somnolencia, dolor de cabeza, problemas cutáneos e irritación de los ojos.</t>
  </si>
  <si>
    <t>FIS-007</t>
  </si>
  <si>
    <t>Ventilación</t>
  </si>
  <si>
    <t>Exposición a ventilación deficiente</t>
  </si>
  <si>
    <t>FIS-008</t>
  </si>
  <si>
    <t>Humedad</t>
  </si>
  <si>
    <t>Exposición Excesiva a Humedad</t>
  </si>
  <si>
    <t>Enfermedades Contagiosas o Infecciosas, Dermatosis, Resfriados, Alergias</t>
  </si>
  <si>
    <t>FIS-009</t>
  </si>
  <si>
    <t>Presión Atmosférica</t>
  </si>
  <si>
    <t>Exposición a Alta Presión Atmosférica</t>
  </si>
  <si>
    <t>FIS-010</t>
  </si>
  <si>
    <t>Radiaciones Ionizantes</t>
  </si>
  <si>
    <t>Exposición a radiaciones ionizantes</t>
  </si>
  <si>
    <t>FIS-011</t>
  </si>
  <si>
    <t>Iluminación Inadecuada</t>
  </si>
  <si>
    <t>Exposición a condiciones de iluminación inadecuadas</t>
  </si>
  <si>
    <t>QUI-001</t>
  </si>
  <si>
    <t>QUÍMICO</t>
  </si>
  <si>
    <t>Sustancias Químicas, Vapores, Compuestos o productos químicos en general</t>
  </si>
  <si>
    <t>Contacto de la vista con sustancias o agentes dañinos.</t>
  </si>
  <si>
    <t>Irritación, Conjuntivitis Química, Quemadura</t>
  </si>
  <si>
    <t>QUI-002</t>
  </si>
  <si>
    <t>Dermatitis de contacto, Quemaduras, Envenenamiento</t>
  </si>
  <si>
    <t>QUI-003</t>
  </si>
  <si>
    <t>Inhalación de sustancias o agentes dañinos</t>
  </si>
  <si>
    <t>Asfixia, Intoxicación, Irritación, Neumoconiosis, problemas del aparato respiratorio, dolencias hepáticas, renales y neurológicas</t>
  </si>
  <si>
    <t>QUI-004</t>
  </si>
  <si>
    <t>Ingestión de sustancias o agentes dañinos</t>
  </si>
  <si>
    <t>Intoxicación, Neumonía Química, Dolencias hepáticas, renales y neurológicas</t>
  </si>
  <si>
    <t>QUI-005</t>
  </si>
  <si>
    <t>Polvo (Material Particulado)</t>
  </si>
  <si>
    <t>Inhalación de polvo (material particulado)</t>
  </si>
  <si>
    <t>Neumoconiosis, irritación, intoxicación y problemas alérgicos</t>
  </si>
  <si>
    <t>BIO-001</t>
  </si>
  <si>
    <t>BIOLOGICO</t>
  </si>
  <si>
    <t>Exposición a agentes biológicos</t>
  </si>
  <si>
    <t>BIO-002</t>
  </si>
  <si>
    <t>Picadura de animales</t>
  </si>
  <si>
    <t>Lesiones de piel, Envenenamiento</t>
  </si>
  <si>
    <t>ERG-001</t>
  </si>
  <si>
    <t>ERGONÓMICO</t>
  </si>
  <si>
    <t>Movimientos Repetitivos</t>
  </si>
  <si>
    <t>Ergonómico por movimientos repetitivos</t>
  </si>
  <si>
    <t>ERG-002</t>
  </si>
  <si>
    <t>Espacio Inadecuado de Trabajo</t>
  </si>
  <si>
    <t>Ergonómico por espacio inadecuado de trabajo</t>
  </si>
  <si>
    <t>Distensión, Torsión, Fatiga y DORT (disturbios osteo-musculares relacionados al trabajo)</t>
  </si>
  <si>
    <t>ERG-003</t>
  </si>
  <si>
    <t>Sobreesfuerzo</t>
  </si>
  <si>
    <t>Ergonómico por sobreesfuerzo.</t>
  </si>
  <si>
    <t>ERG-004</t>
  </si>
  <si>
    <t>PSI-001</t>
  </si>
  <si>
    <t>PSICOSOCIAL</t>
  </si>
  <si>
    <t>Trastornos Biológicos y Sociales por Condiciones de Trabajo</t>
  </si>
  <si>
    <t>PSI-002</t>
  </si>
  <si>
    <t>Trastornos Biológicos y Sociales por Jornada de Trabajo Prolongada</t>
  </si>
  <si>
    <t>OTR-001</t>
  </si>
  <si>
    <t>OTROS</t>
  </si>
  <si>
    <t>Sismos</t>
  </si>
  <si>
    <t>Caída al mismo o distinto nivel/colapso de estructuras</t>
  </si>
  <si>
    <t>OTR-002</t>
  </si>
  <si>
    <t>Manifestación Publica/Toma de Instalaciones</t>
  </si>
  <si>
    <t>Golpeado o agredido</t>
  </si>
  <si>
    <t>Contusiones, Lesiones, Muerte</t>
  </si>
  <si>
    <t>OTR-003</t>
  </si>
  <si>
    <t>Movilización/Desplazamiento de personal</t>
  </si>
  <si>
    <t>Accidente</t>
  </si>
  <si>
    <t>Traumatismo, Contusiones, Muerte</t>
  </si>
  <si>
    <t>CARGOS</t>
  </si>
  <si>
    <t>Contacto de la piel con sustancias o agentes dañinos. (Absorción cutánea)</t>
  </si>
  <si>
    <t>Agentes Biológicos (Virus, Bacterias, Hongos, parásitos)</t>
  </si>
  <si>
    <t>Enfermedades virales, infecciosas o parasitarias.</t>
  </si>
  <si>
    <t>BIO-003</t>
  </si>
  <si>
    <t>Plantas</t>
  </si>
  <si>
    <t>Intoxicación, envenenamiento, lesiones en la piel, heridas</t>
  </si>
  <si>
    <t>Postura Inadecuada / Forzada</t>
  </si>
  <si>
    <t>Ergonómico por postura inadecuada / forzada</t>
  </si>
  <si>
    <t>ERG-005</t>
  </si>
  <si>
    <t>Desplazamiento vertical manual de materiales</t>
  </si>
  <si>
    <t>ERG-006</t>
  </si>
  <si>
    <t>Esfuerzo muscular focalizado</t>
  </si>
  <si>
    <t>Ergonómico por esfuerzo muscular focalizado</t>
  </si>
  <si>
    <t>ERG-007</t>
  </si>
  <si>
    <t>Exposición a vibraciones de conjunto mano-brazo</t>
  </si>
  <si>
    <t>Ergonómico por vibraciones mano-brazo</t>
  </si>
  <si>
    <t>Transtornos de huesos y articulaciones, transtornos vasculares, transtornos musculares (sistema nervioso).</t>
  </si>
  <si>
    <t xml:space="preserve">FECHA DE APROBACIÓN </t>
  </si>
  <si>
    <t>RESPONSABLE DEL REGISTRO</t>
  </si>
  <si>
    <t>NOMBRE Y APELLIDO:</t>
  </si>
  <si>
    <t xml:space="preserve">FIRMA: </t>
  </si>
  <si>
    <t>GESTIÓN DE SEGURIDAD Y SALUD EN EL TRABAJO</t>
  </si>
  <si>
    <t>N°</t>
  </si>
  <si>
    <t>RISST</t>
  </si>
  <si>
    <t>Comité de SST</t>
  </si>
  <si>
    <t>Programa Anual de SST</t>
  </si>
  <si>
    <t>INDICE DE PROBABILIDAD 
NP</t>
  </si>
  <si>
    <t>Catastrófico (50)</t>
  </si>
  <si>
    <t>Moderado Alto (10)</t>
  </si>
  <si>
    <t>Moderado Leve (2)</t>
  </si>
  <si>
    <t>Escasa
(1)</t>
  </si>
  <si>
    <t>Baja 
Probabilidad
(2)</t>
  </si>
  <si>
    <t>Puede
suceder
(3)</t>
  </si>
  <si>
    <t>Probable
(4)</t>
  </si>
  <si>
    <t>Muy probable
(5)</t>
  </si>
  <si>
    <t>Probabilidad</t>
  </si>
  <si>
    <t>Mayor 
(20)</t>
  </si>
  <si>
    <t>Moderado
(5)</t>
  </si>
  <si>
    <t>Mínima
(1)</t>
  </si>
  <si>
    <t>EVALUACIÓN DE RIESGOS</t>
  </si>
  <si>
    <t xml:space="preserve">CRITERIOS DE PROBABILIDAD </t>
  </si>
  <si>
    <t>GRADO</t>
  </si>
  <si>
    <t xml:space="preserve">PROBABILIDAD DE FRECUENCIA </t>
  </si>
  <si>
    <t>CRITERIOS</t>
  </si>
  <si>
    <t>Muy Probable</t>
  </si>
  <si>
    <t>Probable</t>
  </si>
  <si>
    <t>Puede suceder</t>
  </si>
  <si>
    <t>Baja probabilidad</t>
  </si>
  <si>
    <t>Escasa</t>
  </si>
  <si>
    <t>Sucede con demasiada frecuencia (Más del 80%)</t>
  </si>
  <si>
    <t>Sucede con frecuencia 
(Entre 51% y 80%)</t>
  </si>
  <si>
    <t>Sucede ocasionalmente 
(Entre 21% y 50%)</t>
  </si>
  <si>
    <t>Rara vez ocurre. No es probable que ocurra 
(Entre 11% y 20%)</t>
  </si>
  <si>
    <t xml:space="preserve">Muy rara vez ocurre.
(Menos del 10%) </t>
  </si>
  <si>
    <t>TAREA</t>
  </si>
  <si>
    <t>Catastrófico</t>
  </si>
  <si>
    <t>Mayor</t>
  </si>
  <si>
    <t>Moderado Alto</t>
  </si>
  <si>
    <t>Moderado</t>
  </si>
  <si>
    <t>Moderado Leve</t>
  </si>
  <si>
    <t xml:space="preserve">Mínima </t>
  </si>
  <si>
    <t xml:space="preserve">Lesión sin incapacidad. Molestias o incomodidades (disconfort).
Lesión menor o efecto a la salud menor reversible. </t>
  </si>
  <si>
    <t>CÓDIGO DE IPERC:</t>
  </si>
  <si>
    <t>DESCRIPCIÓN</t>
  </si>
  <si>
    <t>RIESGO CRÍTICO</t>
  </si>
  <si>
    <t>RIESGO MEDIO</t>
  </si>
  <si>
    <t>RIESGO BAJO</t>
  </si>
  <si>
    <t>RIESGO ALTO</t>
  </si>
  <si>
    <t xml:space="preserve">Múltiples fatalidades. 
Varias personas con lesiones permanentes. 
Enfermedades incapacitantes que conducen a mortalidad temprana. </t>
  </si>
  <si>
    <t xml:space="preserve">Una fatalidad o estado vegetal. 
Lesión que produce la muerte del trabajador. 
Efectos a la salud con discapacidad permanente o que resultan en efectos a la salud irreversibles (Cáncer aislado o terminal / enfermedad incapacitante). </t>
  </si>
  <si>
    <t xml:space="preserve">Lesión que incapacita a la persona para su actividad normal de vida, cuando hay pérdida anatómica o funcional total de un miembro u órgano, o de las funciones del mismo. 
(Se considera a partir de la pérdida del dedo meñique). 
Enfermedades avanzadas o con efectos a la salud severos y reversibles. </t>
  </si>
  <si>
    <t xml:space="preserve">Lesiones que incapacitan a la persona temporalmente.  
Tratamiento médico o efectos reversibles a la salud con descanso médico. </t>
  </si>
  <si>
    <t>Lesión que no incapacita a la persona, recibe atención de primeros auxilios o tratamiento médico.
Tratamiento médico o efectos reversibles a la salud sin discapacidad ni descanso médico.</t>
  </si>
  <si>
    <t xml:space="preserve">Riesgo No Aceptable, requiere controles inmediatos.  Si no se puede controlar el peligro se paralizan los trabajos. </t>
  </si>
  <si>
    <t xml:space="preserve">Riesgo No Aceptable, se requiere implementación de controles para iniciar el trabajo.
 Si no se puede reducir el nivel de riesgo se paralizan los trabajos. </t>
  </si>
  <si>
    <t>Riesgo aceptable, se requiere verificar la  implementación de las medidas de control adicionales para iniciar los trabajos.</t>
  </si>
  <si>
    <t xml:space="preserve">Este riesgo es aceptable, se puede trabajar con la implementación de los controles existentes. </t>
  </si>
  <si>
    <t xml:space="preserve">CRITERIOS DE SEVERIDAD </t>
  </si>
  <si>
    <t>REVISIÓN DEL IPERC:</t>
  </si>
  <si>
    <t>Actividad Económica:</t>
  </si>
  <si>
    <t>RUC:</t>
  </si>
  <si>
    <t>Área</t>
  </si>
  <si>
    <t>Proceso:</t>
  </si>
  <si>
    <t xml:space="preserve">Facilitador SST: </t>
  </si>
  <si>
    <t>Responsables del Proceso:</t>
  </si>
  <si>
    <t xml:space="preserve">Días Perdidos </t>
  </si>
  <si>
    <t>ADJUNTA EN ASUNTOS LEGALES Y CONTRACTUALES</t>
  </si>
  <si>
    <t>ADMINISTRADOR DE OBRA</t>
  </si>
  <si>
    <t xml:space="preserve">ADMINISTRADOR DE OBRA </t>
  </si>
  <si>
    <t>ADMINISTRADOR DE RED</t>
  </si>
  <si>
    <t>ADMINISTRADOR LABORAL DE SUBCONTRATISTAS</t>
  </si>
  <si>
    <t>ANALISTA CONTABLE</t>
  </si>
  <si>
    <t>ANALISTA DE COMPRAS</t>
  </si>
  <si>
    <t>ANALISTA DE IMPORTACIONES</t>
  </si>
  <si>
    <t>ANALISTA DE RECLUTAMIENTO Y SELECCIÓN</t>
  </si>
  <si>
    <t>ANALISTA DE TESORERIA</t>
  </si>
  <si>
    <t>ANALISTA LABORAL DE SUBCONTRATISTAS</t>
  </si>
  <si>
    <t>ARQUITECTO</t>
  </si>
  <si>
    <t>ASESOR LEGAL SENIOR</t>
  </si>
  <si>
    <t>ASESOR LEGAL SSOMA</t>
  </si>
  <si>
    <t>ASISTENTE ADMINISTRATIVO</t>
  </si>
  <si>
    <t>ASISTENTE DE CONTROL DOCUMENTARIO</t>
  </si>
  <si>
    <t>ASISTENTE DE HIGIENE INDUSTRIAL</t>
  </si>
  <si>
    <t>ASISTENTE DE INFORMES SEGUIMIENTO</t>
  </si>
  <si>
    <t>ASISTENTE DE OFICINA TÉCNICA</t>
  </si>
  <si>
    <t>ASISTENTE DE SEGUIMIENTO DE OBRA</t>
  </si>
  <si>
    <t>ASISTENTE DE SERVICIOS GENERALES</t>
  </si>
  <si>
    <t>AUXILIAR ADMINISTRATIVO</t>
  </si>
  <si>
    <t>AUXILIAR CONTABLE</t>
  </si>
  <si>
    <t>AUXILIAR DE ALMACÉN</t>
  </si>
  <si>
    <t>AUXILIAR DE COMPRAS</t>
  </si>
  <si>
    <t>AYUDANTE DE TOPOGRAFIA</t>
  </si>
  <si>
    <t>CAPATAZ</t>
  </si>
  <si>
    <t>CHOFER</t>
  </si>
  <si>
    <t>CONTADOR</t>
  </si>
  <si>
    <t>CONTROL DOCUMENTARIO</t>
  </si>
  <si>
    <t>COORDINADOR DE CALIDAD</t>
  </si>
  <si>
    <t>COORDINADOR DE COMISIONAMIENTO</t>
  </si>
  <si>
    <t>COORDINADOR DE CONTROL DE CALIDAD</t>
  </si>
  <si>
    <t>COORDINADOR DE GEOTECNIA</t>
  </si>
  <si>
    <t>COORDINADOR DE GESTIÓN DE SST</t>
  </si>
  <si>
    <t>COORDINADOR DE GESTIÓN DEL TALENTO</t>
  </si>
  <si>
    <t>COORDINADOR DE MEDIO AMBIENTE</t>
  </si>
  <si>
    <t>COORDINADOR DE NÓMINA Y ADMINISTRACIÓN DE PERSONAL</t>
  </si>
  <si>
    <t>COORDINADOR DE RAMS Y OBRA</t>
  </si>
  <si>
    <t>COORDINADOR LEGAL DE PERMISOS Y LICENCIAS</t>
  </si>
  <si>
    <t>DELINEANTE</t>
  </si>
  <si>
    <t>DIRECTOR ADMINISTRATIVO-FINANCIERO</t>
  </si>
  <si>
    <t>DIRECTOR DE CONSTRUCCION</t>
  </si>
  <si>
    <t>DIRECTOR DE PROYECTO</t>
  </si>
  <si>
    <t>DIRECTOR TÉCNICO</t>
  </si>
  <si>
    <t>ENCARGADA DE TESORERIA</t>
  </si>
  <si>
    <t>ENCARGADO GENERAL</t>
  </si>
  <si>
    <t>ENFERMERA TECNICA OCUPACIONAL</t>
  </si>
  <si>
    <t>ESPECIALISTA DE DISEÑO</t>
  </si>
  <si>
    <t>ESPECIALISTA DE SISTEMAS MECANICOS</t>
  </si>
  <si>
    <t>ESPECIALISTA EN PLANES DE DESVIOS Y TRANSITO</t>
  </si>
  <si>
    <t>ESPECIALISTA EN TBM</t>
  </si>
  <si>
    <t>GERENTE DE ADMINISTRACIÓN DE CONTRATOS</t>
  </si>
  <si>
    <t>GERENTE DE CALIDAD Y MEDIO AMBIENTE</t>
  </si>
  <si>
    <t>GERENTE DE COMPRAS Y LOGÍSTICA</t>
  </si>
  <si>
    <t>GERENTE DE CONTABILIDAD</t>
  </si>
  <si>
    <t>GERENTE DE INGENIERIA</t>
  </si>
  <si>
    <t>GERENTE DE PLANIFICACIÓN Y PRESUPUESTOS</t>
  </si>
  <si>
    <t>GERENTE DE RECURSOS HUMANOS</t>
  </si>
  <si>
    <t>GERENTE DE SEGURIDAD Y SALUD OCUPACIONAL</t>
  </si>
  <si>
    <t>GESTOR DE INCIDENCIAS Y RECLAMACIONES</t>
  </si>
  <si>
    <t>GESTOR DE ORDENES DE VARIACION Y RECLAMACIONES</t>
  </si>
  <si>
    <t>GESTOR DE SUBCONTRATOS</t>
  </si>
  <si>
    <t>HIGIENISTA</t>
  </si>
  <si>
    <t>INGENIERO AMBIENTAL JUNIOR</t>
  </si>
  <si>
    <t>INGENIERO ASISTENTE DE MEDIO AMBIENTE</t>
  </si>
  <si>
    <t>INGENIERO CIVIL ESTRUCTURAL</t>
  </si>
  <si>
    <t>INGENIERO CIVIL JUNIOR</t>
  </si>
  <si>
    <t>INGENIERO DE COMISIONAMIENTO</t>
  </si>
  <si>
    <t>INGENIERO DE CONTROL DE CALIDAD</t>
  </si>
  <si>
    <t>INGENIERO DE CONTROL DE COSTOS</t>
  </si>
  <si>
    <t>INGENIERO DE COSTOS</t>
  </si>
  <si>
    <t>INGENIERO DE GESTIÓN DE SST</t>
  </si>
  <si>
    <t>INGENIERO DE INSTALACIONES</t>
  </si>
  <si>
    <t>INGENIERO DE INSTALACIONES JUNIOR</t>
  </si>
  <si>
    <t>INGENIERO DE INSTALACIONES NO FERROVIARIAS</t>
  </si>
  <si>
    <t>INGENIERO DE INSTALACIONES NO FERROVIARIAS Y SCADA</t>
  </si>
  <si>
    <t>INGENIERO DE MEDIO AMBIENTE</t>
  </si>
  <si>
    <t>INGENIERO DE OFICINA TECNICA</t>
  </si>
  <si>
    <t>INGENIERO DE OFICINA TECNICA - DESPIECES</t>
  </si>
  <si>
    <t>INGENIERO DE PLANEAMIENTO</t>
  </si>
  <si>
    <t>INGENIERO DE PLANIFICACIÓN</t>
  </si>
  <si>
    <t>INGENIERO DE PRESUPUESTOS</t>
  </si>
  <si>
    <t>INGENIERO DE PRODUCCIÓN</t>
  </si>
  <si>
    <t>INGENIERO DE PROGRAMACIÓN</t>
  </si>
  <si>
    <t>INGENIERO DE VALORIZACIONES</t>
  </si>
  <si>
    <t>INGENIERO DE VIA Y TRAZADO</t>
  </si>
  <si>
    <t>INGENIERO ELECTRICO</t>
  </si>
  <si>
    <t>INGENIERO ESPECIALISTA DE ESTRUCTURAS</t>
  </si>
  <si>
    <t>INGENIERO JUNIOR DE PRODUCCION</t>
  </si>
  <si>
    <t>INGENIERO RESIDENTE</t>
  </si>
  <si>
    <t>INGENIERO TBM SUMINISTROS</t>
  </si>
  <si>
    <t>JEFE DE COMPRAS OBRA</t>
  </si>
  <si>
    <t>JEFE DE CUADRILLA</t>
  </si>
  <si>
    <t>JEFE DE DESVIOS</t>
  </si>
  <si>
    <t>JEFE DE INFORMACIÓN Y CONTROL DOCUMENTARIO</t>
  </si>
  <si>
    <t>JEFE DE INSTALACIONES</t>
  </si>
  <si>
    <t>JEFE DE MEDIO AMBIENTE</t>
  </si>
  <si>
    <t>JEFE DE OBRA</t>
  </si>
  <si>
    <t>JEFE DE OFICINA TÉCNICA</t>
  </si>
  <si>
    <t>JEFE DE PARQUE DE DOVELAS</t>
  </si>
  <si>
    <t>JEFE DE PLANIFICACIÓN</t>
  </si>
  <si>
    <t>JEFE DE PRODUCCIÓN</t>
  </si>
  <si>
    <t>JEFE DE PRODUCCIÓN TBM</t>
  </si>
  <si>
    <t>JEFE DE RELACIONES SINDICALES</t>
  </si>
  <si>
    <t xml:space="preserve">JEFE DE SEGURIDAD Y SALUD EN EL TRABAJO </t>
  </si>
  <si>
    <t>JEFE DE TI</t>
  </si>
  <si>
    <t>JEFE DE TOPOGRAFIA</t>
  </si>
  <si>
    <t>JEFE DE TUNEL</t>
  </si>
  <si>
    <t>MAESTRO DE OBRA</t>
  </si>
  <si>
    <t>MEDICO OCUPACIONAL</t>
  </si>
  <si>
    <t>METRADOR</t>
  </si>
  <si>
    <t>MONITOR DE ARQUEOLOGÍA 1</t>
  </si>
  <si>
    <t>OFICIAL</t>
  </si>
  <si>
    <t>OPERADOR DE MONTACARGA</t>
  </si>
  <si>
    <t>OPERARIO</t>
  </si>
  <si>
    <t>PEON</t>
  </si>
  <si>
    <t>PREVENCIONISTA</t>
  </si>
  <si>
    <t>PROCURADOR</t>
  </si>
  <si>
    <t>PROYECTISTA</t>
  </si>
  <si>
    <t>RECEPCIONISTA</t>
  </si>
  <si>
    <t>RESIDENTE DE ARQUITECTURA</t>
  </si>
  <si>
    <t>RESIDENTE DE OBRA</t>
  </si>
  <si>
    <t>RESPONSABLE DE ADMINISTRACION DE CONTRATOS DE INGENIERIA</t>
  </si>
  <si>
    <t>RESPONSABLE DE ALMACEN</t>
  </si>
  <si>
    <t>RESPONSABLE DE ARQUITECTURA</t>
  </si>
  <si>
    <t>RESPONSABLE DE CALIDAD</t>
  </si>
  <si>
    <t>RESPONSABLE DE CONTROL DE COSTOS</t>
  </si>
  <si>
    <t>RESPONSABLE DE CONTROL DOCUMENTARIO</t>
  </si>
  <si>
    <t>RESPONSABLE DE COSTOS</t>
  </si>
  <si>
    <t>RESPONSABLE DE INGRESO DE PERSONAL SUBCONTRATISTA</t>
  </si>
  <si>
    <t>RESPONSABLE DE INSTALACIONES Y RAMS</t>
  </si>
  <si>
    <t>RESPONSABLE DE MAQUINARIAS Y EQUIPOS</t>
  </si>
  <si>
    <t>RESPONSABLE DE OFICINA TECNICA</t>
  </si>
  <si>
    <t>RESPONSABLE DE OFICINA TÉCNICA DE INGENIERIA</t>
  </si>
  <si>
    <t>RESPONSABLE DE PLANIFICACIÓN TÉCNICA</t>
  </si>
  <si>
    <t>RESPONSABLE DE SUB CONTRATOS</t>
  </si>
  <si>
    <t>RESPONSABLE EN GEOTÉCNIA Y AUSCULTACIÓN</t>
  </si>
  <si>
    <t>RESPONSABLE TECNICO ECONOMICO</t>
  </si>
  <si>
    <t>RESPONSABLE VALIDACIÓN Y SEGUIMIENTO DE OBSERVACIONES EDIS</t>
  </si>
  <si>
    <t>SECRETARIA</t>
  </si>
  <si>
    <t>SENIOR DE SUBCONTRATOS</t>
  </si>
  <si>
    <t>SUPERVISOR DE GEOTECNIA</t>
  </si>
  <si>
    <t>SUPERVISOR DE SEGURIDAD Y SALUD EN EL TRABAJO</t>
  </si>
  <si>
    <t>SUPERVISOR DE SERVICIOS GENERALES</t>
  </si>
  <si>
    <t>SUPERVISOR DE TOPOGRAFÍA</t>
  </si>
  <si>
    <t>SUPERVISOR DE VIGIAS</t>
  </si>
  <si>
    <t>SUPERVISOR ESTUDIOS DE INGENIERIA TYPSA</t>
  </si>
  <si>
    <t>SUPERVISOR LEGAL</t>
  </si>
  <si>
    <t>SUPERVISOR TÉCNICO</t>
  </si>
  <si>
    <t>TECNICO DE CONTROL DE CALIDAD</t>
  </si>
  <si>
    <t>TECNICO DE SOPORTE</t>
  </si>
  <si>
    <t>TECNICO ESPECIALISTA EN ESTRUCTURAS</t>
  </si>
  <si>
    <t>TOPÓGRAFO</t>
  </si>
  <si>
    <t>TRABAJADORA SOCIAL</t>
  </si>
  <si>
    <t>VIGIA</t>
  </si>
  <si>
    <t>PUESTO DE TRABAJO
(N°)</t>
  </si>
  <si>
    <t>ACEPTABILIDAD DEL RIESGO</t>
  </si>
  <si>
    <t>INDICE DE SEVERIDAD
NS</t>
  </si>
  <si>
    <t>(NP1xNS1)</t>
  </si>
  <si>
    <t>Severidad (S)</t>
  </si>
  <si>
    <t>MEC-026</t>
  </si>
  <si>
    <t>LOC-011</t>
  </si>
  <si>
    <t>ELE-008</t>
  </si>
  <si>
    <t>FIS-012</t>
  </si>
  <si>
    <t>Empalme de cables</t>
  </si>
  <si>
    <t>QUI-006</t>
  </si>
  <si>
    <t>PSI-003</t>
  </si>
  <si>
    <t>Ansiedad, Nerviosismo, Estrés</t>
  </si>
  <si>
    <t>Golpes, lesiones, aplastamiento por caída de equipos</t>
  </si>
  <si>
    <t>Disminución de la agudeza visual, asteopía, miopía, cefalea.</t>
  </si>
  <si>
    <t>Exposición cutánea e ingestión de sustancias dañinas</t>
  </si>
  <si>
    <t>Cervicalgía, Dorsalgia, Escoliosis, Síndrome de Túnel Carpiano, Lumbalgias, Bursitis, Celulitis, Cuello u hombro tensos, Dedo engatillado, Epicondilitis, Ganglios, Osteoartritis, tendinitis, Tenosinovitis.</t>
  </si>
  <si>
    <t>Cervicalgía, Dorsalgia, Escoliosis, Fatiga</t>
  </si>
  <si>
    <t>Cervicalgía, Dorsalgía, Escoliosis, Trastornos de huesos y articulaciones, trastornos vasculares, transtornos musculares (sistema nervioso).</t>
  </si>
  <si>
    <t>Trabajo en Turno Nocturno, Monotonía y/o Repetitividad, Jornada de Trabajo Prolongada</t>
  </si>
  <si>
    <t xml:space="preserve">Transtornos biológicos y sociales </t>
  </si>
  <si>
    <t>Pérdida Auditiva Inducida por Ruido, 
Hipoacusia o sordera provocada por el ruido en el embrión, infertilidad, prematuridad</t>
  </si>
  <si>
    <t>Afecciones de los músculos, de los tendones, de los huesos, de las articulaciones, de los vasos sanguíneos periféricos o de los nervios periféricos, Infertilidad, aborto espontáneo, parto prematuro</t>
  </si>
  <si>
    <t>Quemaduras, Efectos de la Radiación, Lesiones de Retina, Infertilidad, aborto espontáneo, defectos de nacimiento, bajo peso al nacer, afecciones en el desarrollo, cánceres durante la niñez</t>
  </si>
  <si>
    <t>Efecto de la Radiación, Problemas Neurológicos, Lesión de Retina, Enfermedades oftalmológicas a consecuencia de exposiciones a radiaciones ultravioletas.</t>
  </si>
  <si>
    <t>Rayos Infrarojos, microondas, ultrasonidos</t>
  </si>
  <si>
    <t>Exposición a radiaciones infrarrojos, microondas y ultrasonidos</t>
  </si>
  <si>
    <t>Trabajos con exposición a radiaciones no ionizantes con longitud de onda entre los 100 y 400 nm</t>
  </si>
  <si>
    <t>Quemaduras, gangrena de extremidad, hipotermia, gripes, molestias en la garganta, faringitis, Alteración en el desarrollo del embrión, feto.</t>
  </si>
  <si>
    <t xml:space="preserve">Quemaduras, insolación, deshidratación, fatiga, irritación de los ojos, Trastornos vasculares  en feto por vasoconstricción. </t>
  </si>
  <si>
    <t>Exposición prolongada a temperaturas extremas</t>
  </si>
  <si>
    <t>Aumento de Presión Arterial.
Enfermedades provocadas por compresión o descompresión atmosférica.</t>
  </si>
  <si>
    <t>FIS-013</t>
  </si>
  <si>
    <t>ERG-008</t>
  </si>
  <si>
    <t>Ergonómico por desplazamiento vertical de materiales</t>
  </si>
  <si>
    <t>Trabajo de pie  (y/o andar) más de 4 horas continuas sin descanso</t>
  </si>
  <si>
    <t xml:space="preserve">Ergonómico por trabajo de pie </t>
  </si>
  <si>
    <t>Fatiga, DORT, Parto prematuro</t>
  </si>
  <si>
    <t xml:space="preserve">Hostigamiento sexual y/o acoso laboral (Mobbing)  </t>
  </si>
  <si>
    <t>Ansiedad, Nerviosismo, Estrés, Partos prematuros, abortos espontáneos</t>
  </si>
  <si>
    <t xml:space="preserve">Ansiedad, Nerviosismo, Fatiga, Irritabilidad, Estrés, Burnout, Mayor frecuencia de partos prematuros, abortos espontáneos, etc. </t>
  </si>
  <si>
    <t xml:space="preserve">Condiciones de trabajo: Tipo de trabajo, grado de autonomía, aislamiento, promoción, estilo de dirección, turnicidad, ritmos y jornadas de trabajo. </t>
  </si>
  <si>
    <t>Atropello/Aplastamiento</t>
  </si>
  <si>
    <t xml:space="preserve">Animales / Insectos - Vectores </t>
  </si>
  <si>
    <t>NORMATIVA LEGAL</t>
  </si>
  <si>
    <t>X</t>
  </si>
  <si>
    <t xml:space="preserve"> </t>
  </si>
  <si>
    <t xml:space="preserve">Datos Generales </t>
  </si>
  <si>
    <t>CONSEJO MUNICIPAL</t>
  </si>
  <si>
    <t xml:space="preserve">PROCADURIA </t>
  </si>
  <si>
    <t>ALCALDIA</t>
  </si>
  <si>
    <t xml:space="preserve">GERENCIA MUNICIPAL </t>
  </si>
  <si>
    <t>GERENCIA DE ADMINISTRACION Y FINANZAS</t>
  </si>
  <si>
    <t xml:space="preserve">GERENCIA ADMISTRATIVA Y TRIBURARIA </t>
  </si>
  <si>
    <t xml:space="preserve">OFICINA DE ASESRIA JURIDICA </t>
  </si>
  <si>
    <t>OFICINA DE PROGRAMACION MULTIANUAL DE INVERSIONES</t>
  </si>
  <si>
    <t xml:space="preserve">GERENCIA PRESUEPUESTO, PLANIFICACION </t>
  </si>
  <si>
    <t xml:space="preserve">GERENCIA DE INFRAESTRUCTURA, DESARROLLO URBANO Y RURAL </t>
  </si>
  <si>
    <t>GERENCIA DE DESARROLLO SOCIAL Y SERVICIOS PUBLICOS</t>
  </si>
  <si>
    <t xml:space="preserve">GERENCIA DE DESARROLLO ECONOMICO LOCAL </t>
  </si>
  <si>
    <t>GERENCIA DE GESTION AMBIENTAL Y  SANEAMIENTO</t>
  </si>
  <si>
    <t xml:space="preserve">GERENCIA DE TRANSPORTE Y CIRCULACION VIAL </t>
  </si>
  <si>
    <t>LOC-012</t>
  </si>
  <si>
    <t>Fugas</t>
  </si>
  <si>
    <t>Lesiones, asfixias</t>
  </si>
  <si>
    <t>Falta higiene</t>
  </si>
  <si>
    <t>Contacto</t>
  </si>
  <si>
    <t>Alergias, dermatitis</t>
  </si>
  <si>
    <t>LOC-013</t>
  </si>
  <si>
    <t>LOC-014</t>
  </si>
  <si>
    <t>LOC-015</t>
  </si>
  <si>
    <t>LOC-016</t>
  </si>
  <si>
    <t>LOC-017</t>
  </si>
  <si>
    <t>LOC-018</t>
  </si>
  <si>
    <t>LOC-019</t>
  </si>
  <si>
    <t>LOC-020</t>
  </si>
  <si>
    <t>LOC-021</t>
  </si>
  <si>
    <t>LOC-022</t>
  </si>
  <si>
    <t>LOC-023</t>
  </si>
  <si>
    <t>LOC-024</t>
  </si>
  <si>
    <t>LOC-025</t>
  </si>
  <si>
    <t>LOC-026</t>
  </si>
  <si>
    <t>LOC-027</t>
  </si>
  <si>
    <t>LOC-028</t>
  </si>
  <si>
    <t>Pisos desnivelados</t>
  </si>
  <si>
    <t>Golpes, fracturas</t>
  </si>
  <si>
    <t>cables dispersos</t>
  </si>
  <si>
    <t>Pisos resbaladizos</t>
  </si>
  <si>
    <t>Golpes, contusiones, traumatismo</t>
  </si>
  <si>
    <t>Pisos disparejos</t>
  </si>
  <si>
    <t>Volcaduras de materiales</t>
  </si>
  <si>
    <t>Almacenamiento inadecuado</t>
  </si>
  <si>
    <t>Caídas</t>
  </si>
  <si>
    <t>Golpes</t>
  </si>
  <si>
    <t>Andamios inseguros</t>
  </si>
  <si>
    <t>Caídas a desnivel</t>
  </si>
  <si>
    <t>Golpes, politraumatismos, contusiones, muerte</t>
  </si>
  <si>
    <t>Techos defectuosos</t>
  </si>
  <si>
    <t>Golpes, politraumatismos, contusiones</t>
  </si>
  <si>
    <t>Apilamiento inadecuado sin estiba</t>
  </si>
  <si>
    <t>Cargas o apilamientos inseguros</t>
  </si>
  <si>
    <t>Golpes, politraumatismos, contusiones, cortes</t>
  </si>
  <si>
    <t>Estructuras en mal estado</t>
  </si>
  <si>
    <t>Infraestructura</t>
  </si>
  <si>
    <t>Espacio Confinado</t>
  </si>
  <si>
    <t>Inhalación de sustancias tóxicos o falta de oxigeno</t>
  </si>
  <si>
    <t>Asfixia, intoxicaciones</t>
  </si>
  <si>
    <t>Escasa ventilación</t>
  </si>
  <si>
    <t>Olores desagradables</t>
  </si>
  <si>
    <t>irritabilidad, nauseas</t>
  </si>
  <si>
    <t>objetos filosos y punzantes</t>
  </si>
  <si>
    <t>cortes</t>
  </si>
  <si>
    <t>lesiones en piel, heridas</t>
  </si>
  <si>
    <t>objetos proyectados</t>
  </si>
  <si>
    <t>lesiones, heridas</t>
  </si>
  <si>
    <t>Gases, fluidos presurizados</t>
  </si>
  <si>
    <t>Caídas, Proyección, Explosión</t>
  </si>
  <si>
    <t>Quemaduras, Fracturas, muerte</t>
  </si>
  <si>
    <t>LOC-029</t>
  </si>
  <si>
    <t>LOC-030</t>
  </si>
  <si>
    <t>LOC-031</t>
  </si>
  <si>
    <t>LOC-032</t>
  </si>
  <si>
    <t>LOC-033</t>
  </si>
  <si>
    <t>LOC-034</t>
  </si>
  <si>
    <t>LOC-035</t>
  </si>
  <si>
    <t>LOC-036</t>
  </si>
  <si>
    <t>espacios sin cercos</t>
  </si>
  <si>
    <t>Distribución física/Obstáculos</t>
  </si>
  <si>
    <t>Materiales cortantes</t>
  </si>
  <si>
    <t>Cortes</t>
  </si>
  <si>
    <t>Lesiones en la piel, tétano</t>
  </si>
  <si>
    <t>Materiales incandescentes</t>
  </si>
  <si>
    <t>Incendios</t>
  </si>
  <si>
    <t>Materiales combustibles</t>
  </si>
  <si>
    <t>Quemaduras, asfixia e incluso la muerte. Traumatismo como lesiones secundarias</t>
  </si>
  <si>
    <t>Lesiones en la piel</t>
  </si>
  <si>
    <t>Excavaciones</t>
  </si>
  <si>
    <t>Fracturas, muerte</t>
  </si>
  <si>
    <t>Canaletas, zanjas</t>
  </si>
  <si>
    <t>Materiales mal sujetados</t>
  </si>
  <si>
    <t>caída de materiales</t>
  </si>
  <si>
    <t>Golpes , contusiones, cortes</t>
  </si>
  <si>
    <t>Trabajo en altura</t>
  </si>
  <si>
    <t>MEC-027</t>
  </si>
  <si>
    <t>MEC-028</t>
  </si>
  <si>
    <t>MEC-029</t>
  </si>
  <si>
    <t>MEC-030</t>
  </si>
  <si>
    <t>MEC-031</t>
  </si>
  <si>
    <t>MEC-032</t>
  </si>
  <si>
    <t>MEC-033</t>
  </si>
  <si>
    <t>MEC-034</t>
  </si>
  <si>
    <t>MEC-035</t>
  </si>
  <si>
    <t>MEC-036</t>
  </si>
  <si>
    <t>MEC-037</t>
  </si>
  <si>
    <t>MEC-038</t>
  </si>
  <si>
    <t>MEC-039</t>
  </si>
  <si>
    <t>MEC-040</t>
  </si>
  <si>
    <t>MEC-041</t>
  </si>
  <si>
    <t>MEC-042</t>
  </si>
  <si>
    <t>MEC-043</t>
  </si>
  <si>
    <t>MEC-044</t>
  </si>
  <si>
    <t>MEC-045</t>
  </si>
  <si>
    <t>MEC-046</t>
  </si>
  <si>
    <t>MEC-047</t>
  </si>
  <si>
    <t>MEC-048</t>
  </si>
  <si>
    <t>MEC-049</t>
  </si>
  <si>
    <t>MEC-050</t>
  </si>
  <si>
    <t>Estructura a nivel de la cabeza</t>
  </si>
  <si>
    <t>Contusión, heridas, politraumatismos, muerte</t>
  </si>
  <si>
    <t>Partes en movimiento, rotativas</t>
  </si>
  <si>
    <t>Atrapamientos, cortes</t>
  </si>
  <si>
    <t>Contusión, heridas, politraumatismos, muerte, fractura</t>
  </si>
  <si>
    <t>Caída de herramientas/objetos desde altura</t>
  </si>
  <si>
    <t>Golpe</t>
  </si>
  <si>
    <t>Contusiones, heridas, politraumatismos</t>
  </si>
  <si>
    <t>Caída de personas desde altura</t>
  </si>
  <si>
    <t>Caída a desnivel</t>
  </si>
  <si>
    <t>Elementos cortantes, punzantes y contundentes</t>
  </si>
  <si>
    <t>Perdida de miembros, tétano, amputaciones</t>
  </si>
  <si>
    <t>Equipo defectuoso o sin protección</t>
  </si>
  <si>
    <t>Atrapamiento</t>
  </si>
  <si>
    <t>Micro traumatismo, cortes, heridas, muertes</t>
  </si>
  <si>
    <t>Equipo, maquinaria, herramientas mal ubicadas, entorpecen el paso.</t>
  </si>
  <si>
    <t>Golpes, heridas</t>
  </si>
  <si>
    <t>Equipos, maquinaria sin programa de mantenimiento</t>
  </si>
  <si>
    <t>Fallas mecánicas</t>
  </si>
  <si>
    <t>Golpes, heridas, politraumatismos</t>
  </si>
  <si>
    <t>Golpe o caída de objetos en manipulación</t>
  </si>
  <si>
    <t>Contusión, heridas, politraumatismos</t>
  </si>
  <si>
    <t>Objetos móviles e inmóviles</t>
  </si>
  <si>
    <t>Golpes con Objetos</t>
  </si>
  <si>
    <t>Herramienta, maquinaria, equipo y utensilios defectuosos</t>
  </si>
  <si>
    <t>Golpes, cortes</t>
  </si>
  <si>
    <t>Heridas, golpes, cortaduras</t>
  </si>
  <si>
    <t>Maquinas sin guarda de seguridad</t>
  </si>
  <si>
    <t>Micro traumatismo por atrapamiento, cortes, heridas, muertes</t>
  </si>
  <si>
    <t>Proyecciones de objetos</t>
  </si>
  <si>
    <t>Heridas, politraumatismos, muertes</t>
  </si>
  <si>
    <t>Proyecciones de partículas</t>
  </si>
  <si>
    <t>Heridas en la piel, ojos</t>
  </si>
  <si>
    <t>Infecciones, tétanos</t>
  </si>
  <si>
    <t>Partículas en Suspensión</t>
  </si>
  <si>
    <t>Exposición</t>
  </si>
  <si>
    <t>Enfermedades Oculares y del sistema respiratorio</t>
  </si>
  <si>
    <t>Superficies y elementos ásperos</t>
  </si>
  <si>
    <t>Superficies calientes</t>
  </si>
  <si>
    <t>Quemaduras, irritación de la piel</t>
  </si>
  <si>
    <t>Vehículos en movimiento</t>
  </si>
  <si>
    <t>Atropellamiento</t>
  </si>
  <si>
    <t>Accidentes vehicular</t>
  </si>
  <si>
    <t>Transporte Aéreo</t>
  </si>
  <si>
    <t>Accidentes aéreos</t>
  </si>
  <si>
    <t>Alta presión(fuga o descargas de sistemas de alta presión)</t>
  </si>
  <si>
    <t>Explosión</t>
  </si>
  <si>
    <t>Amputaciones, quemaduras, contusiones, fracturas, muerte</t>
  </si>
  <si>
    <t>Equipos bajo presión</t>
  </si>
  <si>
    <t>Equipos a altas temperaturas</t>
  </si>
  <si>
    <t>Equipos de izado /Carga suspendida</t>
  </si>
  <si>
    <t>Caídas de Objetos</t>
  </si>
  <si>
    <t xml:space="preserve">Equipo móvil </t>
  </si>
  <si>
    <t>Accidentes, atropellamientos</t>
  </si>
  <si>
    <t>Fracturas, muerte, contusiones, hematomas, hemorragias, dislocaciones, invalidez, heridas</t>
  </si>
  <si>
    <t>ELE-009</t>
  </si>
  <si>
    <t>ELE-010</t>
  </si>
  <si>
    <t>ELE-011</t>
  </si>
  <si>
    <t>Contactos eléctricos</t>
  </si>
  <si>
    <t>Contacto eléctrico</t>
  </si>
  <si>
    <t>Quemaduras, asfixia, paros cardiacos, conmoción e incluso la muerte. Traumatismo como lesiones secundarias</t>
  </si>
  <si>
    <t>Contacto eléctrico indirecto</t>
  </si>
  <si>
    <t>Electricidad estática</t>
  </si>
  <si>
    <t>Equipo, accesorios o instalaciones eléctricas</t>
  </si>
  <si>
    <t>BIO-004</t>
  </si>
  <si>
    <t>BIO-005</t>
  </si>
  <si>
    <t>Animales venenosos o agresivos</t>
  </si>
  <si>
    <t>Mordeduras, picaduras</t>
  </si>
  <si>
    <t>Heridas / Excoriaciones / Rasguños</t>
  </si>
  <si>
    <t>Flora o Fauna venenosa</t>
  </si>
  <si>
    <t>Biológicos: Fluidos Corporales</t>
  </si>
  <si>
    <t>Enfermedades diversas (Hepatitis, VIH, etc.)</t>
  </si>
  <si>
    <t>ERG-009</t>
  </si>
  <si>
    <t>ERG-010</t>
  </si>
  <si>
    <t>ERG-011</t>
  </si>
  <si>
    <t>ERG-012</t>
  </si>
  <si>
    <t>ERG-013</t>
  </si>
  <si>
    <t>ERG-014</t>
  </si>
  <si>
    <t>ERG-015</t>
  </si>
  <si>
    <t>ERG-016</t>
  </si>
  <si>
    <t>ERG-017</t>
  </si>
  <si>
    <t>ERG-018</t>
  </si>
  <si>
    <t>ERG-019</t>
  </si>
  <si>
    <t>Postura/posición incomoda</t>
  </si>
  <si>
    <t>Desgaste</t>
  </si>
  <si>
    <t>Lesiones Musculo esqueléticas. Tensión muscular, dolor de cuello en región cervical</t>
  </si>
  <si>
    <t>Movimiento manual de carga</t>
  </si>
  <si>
    <t>Lesiones Musculo esqueléticas, Inflamación de tendones, hombro, muñeca, mano, lumbalgia.</t>
  </si>
  <si>
    <t>Movimientos forzados</t>
  </si>
  <si>
    <t>Lesiones Musculoesqueleticas. Tensión muscular, inflamación de tendones</t>
  </si>
  <si>
    <t>Dimensiones inadecuadas</t>
  </si>
  <si>
    <t>Lesiones Muscoloesqueleticas</t>
  </si>
  <si>
    <t>Distribución del espacio</t>
  </si>
  <si>
    <t>Organización del trabajo (secuencia)</t>
  </si>
  <si>
    <t>Trabajo prolongado de pie</t>
  </si>
  <si>
    <t>Lesión Musculo esquelética. Dolores en Miembros, fatiga, edema en Miembros inferiores</t>
  </si>
  <si>
    <t>Trabajo prolongado con flexión</t>
  </si>
  <si>
    <t>Lesión Musculo-Esquelética</t>
  </si>
  <si>
    <t>Controles de mano mal ubicados</t>
  </si>
  <si>
    <t>Lesión Musculo esquelética. Síndrome de túnel carpiano</t>
  </si>
  <si>
    <t>Diseño del puesto de trabajo (incluye mobiliario)</t>
  </si>
  <si>
    <t>Lesión musculo esquelética. Tensión muscular, fatiga, inflamación de tendones</t>
  </si>
  <si>
    <t>PSI-004</t>
  </si>
  <si>
    <t>PSI-005</t>
  </si>
  <si>
    <t>PSI-006</t>
  </si>
  <si>
    <t>PSI-007</t>
  </si>
  <si>
    <t>PSI-008</t>
  </si>
  <si>
    <t>PSI-009</t>
  </si>
  <si>
    <t>PSI-010</t>
  </si>
  <si>
    <t>PSI-011</t>
  </si>
  <si>
    <t>PSI-012</t>
  </si>
  <si>
    <t>PSI-013</t>
  </si>
  <si>
    <t>Contenido de la tarea (monotonía, repetitividad)</t>
  </si>
  <si>
    <t>Estrés</t>
  </si>
  <si>
    <t>Insomnio, fatiga mental, trastornos digestivos, trastornos cardio vasculares</t>
  </si>
  <si>
    <t>Irritabilidad, fatiga</t>
  </si>
  <si>
    <t>Organización del tiempo de trabajo (ritmo, pausas, turnos)</t>
  </si>
  <si>
    <t>Relaciones humanas (jerárquicas, funcionales, participación)</t>
  </si>
  <si>
    <t>Insomnio, fatiga mental, trastornos digestivos, trastornos cardiovasculares</t>
  </si>
  <si>
    <t>Factores psicosociales (carga de trabajo: presión, excesos, repetitividad)</t>
  </si>
  <si>
    <t>Satisfacción personal (reconocimientos, favoritismo, trato, motivación)</t>
  </si>
  <si>
    <t>Aislamiento</t>
  </si>
  <si>
    <t>Estilos de mando autoritario o permisivo</t>
  </si>
  <si>
    <t>Cansancio/ fatiga, síndrome burno out</t>
  </si>
  <si>
    <t>Inexistencia o no acceso a inducción y capacitación.</t>
  </si>
  <si>
    <t>Jornada laboral extendida fuera del establecido.</t>
  </si>
  <si>
    <t>Tecnología inadecuada para el desempeño de la tarea</t>
  </si>
  <si>
    <t>QUI-007</t>
  </si>
  <si>
    <t>QUI-008</t>
  </si>
  <si>
    <t>QUI-009</t>
  </si>
  <si>
    <t>QUI-010</t>
  </si>
  <si>
    <t>QUI-011</t>
  </si>
  <si>
    <t>QUI-012</t>
  </si>
  <si>
    <t>Sustancias Inflamables</t>
  </si>
  <si>
    <t>Inhalación, quemaduras</t>
  </si>
  <si>
    <t>Quemaduras, asfixia, muerte</t>
  </si>
  <si>
    <t>Sustancias Corrosivas</t>
  </si>
  <si>
    <t>Contacto, inhalación</t>
  </si>
  <si>
    <t>Quemaduras, asfixias, alergias, dermatitis, cáncer</t>
  </si>
  <si>
    <t>Sustancias Nocivas o Toxicas (gases, vapores, humos)</t>
  </si>
  <si>
    <t>Inhalación, ingestión</t>
  </si>
  <si>
    <t>Intoxicación, asfixia, muerte, cáncer</t>
  </si>
  <si>
    <t>Sustancias Irritantes</t>
  </si>
  <si>
    <t>Inflamación, contacto</t>
  </si>
  <si>
    <t>Alergias, dermatitis, asma</t>
  </si>
  <si>
    <t>Inhalación</t>
  </si>
  <si>
    <t>Neumoconiosis, asfixia, alergia, asma, cáncer</t>
  </si>
  <si>
    <t>OTRO QUÍMICO</t>
  </si>
  <si>
    <t>FIS-014</t>
  </si>
  <si>
    <t>FIS-015</t>
  </si>
  <si>
    <t>FIS-016</t>
  </si>
  <si>
    <t>FIS-017</t>
  </si>
  <si>
    <t>FIS-018</t>
  </si>
  <si>
    <t>FIS-019</t>
  </si>
  <si>
    <t>FIS-020</t>
  </si>
  <si>
    <t>FIS-021</t>
  </si>
  <si>
    <t>FIS-022</t>
  </si>
  <si>
    <t>FIS-023</t>
  </si>
  <si>
    <t>FIS-024</t>
  </si>
  <si>
    <t>FIS-025</t>
  </si>
  <si>
    <t>FIS-026</t>
  </si>
  <si>
    <t>FIS-027</t>
  </si>
  <si>
    <t>FIS-028</t>
  </si>
  <si>
    <t>Iluminación Deficiente</t>
  </si>
  <si>
    <t>Contusiones, fracturas</t>
  </si>
  <si>
    <t>Sobreesfuerzos</t>
  </si>
  <si>
    <t>Fatiga visual</t>
  </si>
  <si>
    <t>Iluminación excesiva</t>
  </si>
  <si>
    <t>Deslumbramiento, cansancio visual</t>
  </si>
  <si>
    <t>Temperaturas bajas</t>
  </si>
  <si>
    <t>Exposición a temperaturas bajas</t>
  </si>
  <si>
    <t>Hipotermia, afecciones respiratorias</t>
  </si>
  <si>
    <t>Afecciones respiratorias</t>
  </si>
  <si>
    <t>Temperaturas altas</t>
  </si>
  <si>
    <t>Exposición a ambientes calurosos</t>
  </si>
  <si>
    <t>Deshidratación</t>
  </si>
  <si>
    <t>Condiciones climáticas adversas</t>
  </si>
  <si>
    <t>Enfermedades del sist. respiratorio, de la piel</t>
  </si>
  <si>
    <t>Radiaciones ionizantes</t>
  </si>
  <si>
    <t>Enfermedades, cáncer, quemaduras</t>
  </si>
  <si>
    <t>Radiaciones no ionizantes</t>
  </si>
  <si>
    <t>Enfermedades de la piel, quemaduras, Cáncer</t>
  </si>
  <si>
    <t>Perdida de la capacidad auditiva, irritabilidad, fatiga</t>
  </si>
  <si>
    <t>Vibración</t>
  </si>
  <si>
    <t>Lesión Musculo-Esquelética, tensión nerviosa, dolores lumbares y de cabeza</t>
  </si>
  <si>
    <t>contacto</t>
  </si>
  <si>
    <t>FIS-029</t>
  </si>
  <si>
    <t>FIS-030</t>
  </si>
  <si>
    <t>FIS-031</t>
  </si>
  <si>
    <t>NAT-001</t>
  </si>
  <si>
    <t xml:space="preserve"> NATUTAL </t>
  </si>
  <si>
    <t>NAT-002</t>
  </si>
  <si>
    <t>NAT-003</t>
  </si>
  <si>
    <t>NAT-004</t>
  </si>
  <si>
    <t>NAT-005</t>
  </si>
  <si>
    <t>NAT-006</t>
  </si>
  <si>
    <t>Sismo</t>
  </si>
  <si>
    <t>Atrapamientos</t>
  </si>
  <si>
    <t>Traumatismo, politraumatismo, muerte</t>
  </si>
  <si>
    <t>Temperatura atmosférica extrema (helada, calor)</t>
  </si>
  <si>
    <t>Agotamiento</t>
  </si>
  <si>
    <t>Tsunami / Maremoto</t>
  </si>
  <si>
    <t>Inundaciones</t>
  </si>
  <si>
    <t>Avalancha</t>
  </si>
  <si>
    <t>Fuertes vientos, huracán</t>
  </si>
  <si>
    <t>Tormenta eléctrica</t>
  </si>
  <si>
    <t>Quemaduras, muerte</t>
  </si>
  <si>
    <t>PUB-001</t>
  </si>
  <si>
    <t>PUB-002</t>
  </si>
  <si>
    <t>PUB-003</t>
  </si>
  <si>
    <t>PUB-004</t>
  </si>
  <si>
    <t xml:space="preserve">PUBLICOS </t>
  </si>
  <si>
    <t>Violencia personal: accidentes causados por
personas</t>
  </si>
  <si>
    <t>Viajes externos</t>
  </si>
  <si>
    <t>Manejo de dinero</t>
  </si>
  <si>
    <t>Disturbios sociales (marchas, protestas)</t>
  </si>
  <si>
    <t>Agresión</t>
  </si>
  <si>
    <t>Accidentes</t>
  </si>
  <si>
    <t>Robos</t>
  </si>
  <si>
    <t>Traumatismo, politraumatismo</t>
  </si>
  <si>
    <t>estrés, irritabilidad.</t>
  </si>
  <si>
    <t>FIS-QUI-001</t>
  </si>
  <si>
    <t>FÍSICO-QUIMICO</t>
  </si>
  <si>
    <t>Sustancias químicas inflamables</t>
  </si>
  <si>
    <r>
      <t xml:space="preserve">Proyección de </t>
    </r>
    <r>
      <rPr>
        <i/>
        <sz val="10"/>
        <rFont val="Arial"/>
        <family val="2"/>
      </rPr>
      <t>material/</t>
    </r>
    <r>
      <rPr>
        <sz val="10"/>
        <rFont val="Arial"/>
        <family val="2"/>
      </rPr>
      <t>partículas</t>
    </r>
  </si>
  <si>
    <t xml:space="preserve">SSOMA PERU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</si>
</sst>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sz val="8"/>
      <name val="Arial"/>
      <family val="2"/>
    </font>
    <font>
      <sz val="11"/>
      <color theme="1"/>
      <name val="Tahoma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8"/>
      <color rgb="FF000000"/>
      <name val="Tahoma"/>
      <family val="2"/>
    </font>
    <font>
      <b/>
      <sz val="14"/>
      <color rgb="FFE41F2B"/>
      <name val="Tahoma"/>
      <family val="2"/>
    </font>
    <font>
      <b/>
      <sz val="12"/>
      <color indexed="62"/>
      <name val="Tahoma"/>
      <family val="2"/>
    </font>
    <font>
      <sz val="12"/>
      <color indexed="62"/>
      <name val="Tahoma"/>
      <family val="2"/>
    </font>
    <font>
      <sz val="10"/>
      <color indexed="62"/>
      <name val="Tahoma"/>
      <family val="2"/>
    </font>
    <font>
      <sz val="11"/>
      <color theme="1"/>
      <name val="Tahoma"/>
      <family val="2"/>
    </font>
    <font>
      <sz val="10"/>
      <name val="Tahoma"/>
      <family val="2"/>
    </font>
    <font>
      <sz val="8"/>
      <color indexed="62"/>
      <name val="Tahoma"/>
      <family val="2"/>
    </font>
    <font>
      <sz val="8"/>
      <color theme="1"/>
      <name val="Tahoma"/>
      <family val="2"/>
    </font>
    <font>
      <b/>
      <sz val="10"/>
      <color rgb="FF3E2A2F"/>
      <name val="Arial"/>
      <family val="2"/>
    </font>
    <font>
      <b/>
      <sz val="8"/>
      <color rgb="FF3E2A2F"/>
      <name val="Arial"/>
      <family val="2"/>
    </font>
    <font>
      <sz val="8"/>
      <color rgb="FF3E2A2F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b/>
      <sz val="9"/>
      <color theme="0"/>
      <name val="Arial"/>
      <family val="2"/>
    </font>
    <font>
      <b/>
      <sz val="11"/>
      <color rgb="FF3E2A2F"/>
      <name val="Arial"/>
      <family val="2"/>
    </font>
    <font>
      <b/>
      <sz val="12"/>
      <color rgb="FF3E2A2F"/>
      <name val="Arial"/>
      <family val="2"/>
    </font>
    <font>
      <b/>
      <sz val="12"/>
      <color rgb="FF75787B"/>
      <name val="Arial"/>
      <family val="2"/>
    </font>
    <font>
      <b/>
      <sz val="9"/>
      <color rgb="FF3E2A2F"/>
      <name val="Arial"/>
      <family val="2"/>
    </font>
    <font>
      <sz val="10"/>
      <color indexed="62"/>
      <name val="Arial"/>
      <family val="2"/>
    </font>
    <font>
      <b/>
      <sz val="8"/>
      <color theme="0"/>
      <name val="Arial"/>
      <family val="2"/>
    </font>
    <font>
      <sz val="10"/>
      <color indexed="12"/>
      <name val="Arial"/>
      <family val="2"/>
    </font>
    <font>
      <sz val="8"/>
      <color theme="1"/>
      <name val="Arial"/>
      <family val="2"/>
    </font>
    <font>
      <b/>
      <sz val="10"/>
      <color rgb="FF75787B"/>
      <name val="Arial"/>
      <family val="2"/>
    </font>
    <font>
      <b/>
      <sz val="12"/>
      <color theme="0"/>
      <name val="Arial"/>
      <family val="2"/>
    </font>
    <font>
      <sz val="72"/>
      <color rgb="FF75787B"/>
      <name val="Arial"/>
      <family val="2"/>
    </font>
    <font>
      <sz val="10"/>
      <color theme="0"/>
      <name val="Arial"/>
      <family val="2"/>
    </font>
    <font>
      <sz val="10"/>
      <color theme="1" tint="0.39997558519241921"/>
      <name val="Tahoma"/>
      <family val="2"/>
    </font>
    <font>
      <b/>
      <sz val="9"/>
      <color rgb="FFFFFF00"/>
      <name val="Arial"/>
      <family val="2"/>
    </font>
    <font>
      <i/>
      <sz val="10"/>
      <name val="Arial"/>
      <family val="2"/>
    </font>
    <font>
      <b/>
      <sz val="7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8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5787B"/>
        <bgColor indexed="64"/>
      </patternFill>
    </fill>
    <fill>
      <patternFill patternType="solid">
        <fgColor rgb="FFD0D0CE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E2A2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1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/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rgb="FF75787B"/>
      </left>
      <right/>
      <top style="medium">
        <color rgb="FF75787B"/>
      </top>
      <bottom/>
      <diagonal/>
    </border>
    <border>
      <left/>
      <right/>
      <top style="medium">
        <color rgb="FF75787B"/>
      </top>
      <bottom/>
      <diagonal/>
    </border>
    <border>
      <left/>
      <right style="medium">
        <color rgb="FF75787B"/>
      </right>
      <top style="medium">
        <color rgb="FF75787B"/>
      </top>
      <bottom/>
      <diagonal/>
    </border>
    <border>
      <left style="medium">
        <color rgb="FF75787B"/>
      </left>
      <right/>
      <top/>
      <bottom/>
      <diagonal/>
    </border>
    <border>
      <left style="medium">
        <color rgb="FF75787B"/>
      </left>
      <right/>
      <top/>
      <bottom style="medium">
        <color rgb="FF75787B"/>
      </bottom>
      <diagonal/>
    </border>
    <border>
      <left/>
      <right/>
      <top/>
      <bottom style="medium">
        <color rgb="FF75787B"/>
      </bottom>
      <diagonal/>
    </border>
    <border>
      <left/>
      <right style="thin">
        <color rgb="FF75787B"/>
      </right>
      <top/>
      <bottom/>
      <diagonal/>
    </border>
    <border>
      <left style="medium">
        <color rgb="FF75787B"/>
      </left>
      <right/>
      <top style="thin">
        <color rgb="FF75787B"/>
      </top>
      <bottom style="thin">
        <color rgb="FF75787B"/>
      </bottom>
      <diagonal/>
    </border>
    <border>
      <left/>
      <right/>
      <top style="thin">
        <color rgb="FF75787B"/>
      </top>
      <bottom style="thin">
        <color rgb="FF75787B"/>
      </bottom>
      <diagonal/>
    </border>
    <border>
      <left/>
      <right style="medium">
        <color rgb="FF75787B"/>
      </right>
      <top style="thin">
        <color rgb="FF75787B"/>
      </top>
      <bottom style="thin">
        <color rgb="FF75787B"/>
      </bottom>
      <diagonal/>
    </border>
    <border>
      <left style="medium">
        <color rgb="FF75787B"/>
      </left>
      <right/>
      <top style="medium">
        <color rgb="FF75787B"/>
      </top>
      <bottom style="medium">
        <color rgb="FF75787B"/>
      </bottom>
      <diagonal/>
    </border>
    <border>
      <left style="thin">
        <color rgb="FF75787B"/>
      </left>
      <right style="thin">
        <color rgb="FF75787B"/>
      </right>
      <top style="thin">
        <color rgb="FF75787B"/>
      </top>
      <bottom style="thin">
        <color rgb="FF75787B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rgb="FF75787B"/>
      </top>
      <bottom style="medium">
        <color rgb="FF75787B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75787B"/>
      </right>
      <top style="medium">
        <color rgb="FF75787B"/>
      </top>
      <bottom style="medium">
        <color rgb="FF75787B"/>
      </bottom>
      <diagonal/>
    </border>
    <border>
      <left style="thin">
        <color rgb="FF75787B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5787B"/>
      </left>
      <right style="thin">
        <color theme="1"/>
      </right>
      <top style="thin">
        <color rgb="FF75787B"/>
      </top>
      <bottom style="thin">
        <color rgb="FF75787B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85" applyNumberFormat="0" applyFont="0" applyFill="0" applyAlignment="0"/>
  </cellStyleXfs>
  <cellXfs count="332">
    <xf numFmtId="0" fontId="0" fillId="0" borderId="0" xfId="0"/>
    <xf numFmtId="0" fontId="0" fillId="5" borderId="0" xfId="0" applyFill="1"/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vertical="center"/>
    </xf>
    <xf numFmtId="0" fontId="13" fillId="3" borderId="0" xfId="0" applyFont="1" applyFill="1"/>
    <xf numFmtId="0" fontId="14" fillId="3" borderId="0" xfId="0" applyFont="1" applyFill="1"/>
    <xf numFmtId="0" fontId="16" fillId="0" borderId="0" xfId="0" applyFont="1"/>
    <xf numFmtId="0" fontId="17" fillId="3" borderId="0" xfId="0" applyFont="1" applyFill="1"/>
    <xf numFmtId="0" fontId="16" fillId="3" borderId="5" xfId="0" applyFont="1" applyFill="1" applyBorder="1"/>
    <xf numFmtId="0" fontId="16" fillId="3" borderId="0" xfId="0" applyFont="1" applyFill="1"/>
    <xf numFmtId="0" fontId="16" fillId="5" borderId="62" xfId="0" applyFont="1" applyFill="1" applyBorder="1" applyAlignment="1">
      <alignment wrapText="1"/>
    </xf>
    <xf numFmtId="0" fontId="16" fillId="5" borderId="0" xfId="0" applyFont="1" applyFill="1" applyAlignment="1">
      <alignment wrapText="1"/>
    </xf>
    <xf numFmtId="0" fontId="16" fillId="5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/>
    </xf>
    <xf numFmtId="0" fontId="16" fillId="5" borderId="63" xfId="0" applyFont="1" applyFill="1" applyBorder="1" applyAlignment="1">
      <alignment horizontal="center"/>
    </xf>
    <xf numFmtId="0" fontId="16" fillId="5" borderId="0" xfId="0" applyFont="1" applyFill="1"/>
    <xf numFmtId="0" fontId="18" fillId="5" borderId="0" xfId="0" applyFont="1" applyFill="1"/>
    <xf numFmtId="0" fontId="16" fillId="5" borderId="63" xfId="0" applyFont="1" applyFill="1" applyBorder="1"/>
    <xf numFmtId="0" fontId="16" fillId="5" borderId="64" xfId="0" applyFont="1" applyFill="1" applyBorder="1"/>
    <xf numFmtId="0" fontId="16" fillId="5" borderId="66" xfId="0" applyFont="1" applyFill="1" applyBorder="1"/>
    <xf numFmtId="0" fontId="16" fillId="5" borderId="73" xfId="0" applyFont="1" applyFill="1" applyBorder="1" applyAlignment="1">
      <alignment wrapText="1"/>
    </xf>
    <xf numFmtId="0" fontId="16" fillId="5" borderId="74" xfId="0" applyFont="1" applyFill="1" applyBorder="1" applyAlignment="1">
      <alignment wrapText="1"/>
    </xf>
    <xf numFmtId="0" fontId="16" fillId="5" borderId="74" xfId="0" applyFont="1" applyFill="1" applyBorder="1" applyAlignment="1">
      <alignment horizontal="center" vertical="center" wrapText="1"/>
    </xf>
    <xf numFmtId="0" fontId="16" fillId="5" borderId="74" xfId="0" applyFont="1" applyFill="1" applyBorder="1" applyAlignment="1">
      <alignment horizontal="center"/>
    </xf>
    <xf numFmtId="0" fontId="16" fillId="5" borderId="75" xfId="0" applyFont="1" applyFill="1" applyBorder="1" applyAlignment="1">
      <alignment horizontal="center"/>
    </xf>
    <xf numFmtId="0" fontId="16" fillId="3" borderId="0" xfId="0" applyFont="1" applyFill="1" applyAlignment="1">
      <alignment wrapText="1"/>
    </xf>
    <xf numFmtId="0" fontId="16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2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4" fillId="23" borderId="2" xfId="0" applyFont="1" applyFill="1" applyBorder="1" applyAlignment="1">
      <alignment horizontal="center" vertical="center"/>
    </xf>
    <xf numFmtId="0" fontId="4" fillId="23" borderId="4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25" fillId="24" borderId="1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 wrapText="1"/>
    </xf>
    <xf numFmtId="0" fontId="19" fillId="15" borderId="68" xfId="0" applyFont="1" applyFill="1" applyBorder="1" applyAlignment="1">
      <alignment horizontal="center" vertical="center"/>
    </xf>
    <xf numFmtId="0" fontId="29" fillId="6" borderId="57" xfId="0" applyFont="1" applyFill="1" applyBorder="1" applyAlignment="1">
      <alignment horizontal="center" vertical="center" wrapText="1"/>
    </xf>
    <xf numFmtId="0" fontId="19" fillId="6" borderId="57" xfId="0" applyFont="1" applyFill="1" applyBorder="1" applyAlignment="1">
      <alignment horizontal="center" vertical="center" wrapText="1"/>
    </xf>
    <xf numFmtId="49" fontId="19" fillId="5" borderId="57" xfId="0" applyNumberFormat="1" applyFont="1" applyFill="1" applyBorder="1" applyAlignment="1">
      <alignment horizontal="center" vertical="center" wrapText="1"/>
    </xf>
    <xf numFmtId="0" fontId="30" fillId="5" borderId="62" xfId="0" applyFont="1" applyFill="1" applyBorder="1"/>
    <xf numFmtId="0" fontId="30" fillId="5" borderId="0" xfId="0" applyFont="1" applyFill="1"/>
    <xf numFmtId="0" fontId="30" fillId="5" borderId="0" xfId="0" applyFont="1" applyFill="1" applyAlignment="1">
      <alignment wrapText="1"/>
    </xf>
    <xf numFmtId="0" fontId="30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/>
    </xf>
    <xf numFmtId="0" fontId="30" fillId="5" borderId="63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textRotation="90" wrapText="1"/>
    </xf>
    <xf numFmtId="0" fontId="2" fillId="6" borderId="28" xfId="0" applyFont="1" applyFill="1" applyBorder="1" applyAlignment="1">
      <alignment horizontal="center" vertical="center" textRotation="90" wrapText="1"/>
    </xf>
    <xf numFmtId="0" fontId="2" fillId="6" borderId="29" xfId="0" applyFont="1" applyFill="1" applyBorder="1" applyAlignment="1">
      <alignment horizontal="center" vertical="center" textRotation="90" wrapText="1"/>
    </xf>
    <xf numFmtId="0" fontId="2" fillId="6" borderId="30" xfId="0" applyFont="1" applyFill="1" applyBorder="1" applyAlignment="1">
      <alignment horizontal="center" vertical="center" textRotation="90" wrapText="1"/>
    </xf>
    <xf numFmtId="0" fontId="2" fillId="6" borderId="7" xfId="0" applyFont="1" applyFill="1" applyBorder="1" applyAlignment="1">
      <alignment horizontal="center" vertical="center" textRotation="90" wrapText="1"/>
    </xf>
    <xf numFmtId="0" fontId="2" fillId="7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top" wrapText="1"/>
    </xf>
    <xf numFmtId="0" fontId="0" fillId="0" borderId="69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1" xfId="0" applyBorder="1" applyAlignment="1">
      <alignment vertical="center" wrapText="1"/>
    </xf>
    <xf numFmtId="0" fontId="0" fillId="0" borderId="69" xfId="0" applyBorder="1" applyAlignment="1">
      <alignment horizontal="center" vertical="center"/>
    </xf>
    <xf numFmtId="0" fontId="0" fillId="5" borderId="62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63" xfId="0" applyFill="1" applyBorder="1" applyAlignment="1">
      <alignment horizontal="center"/>
    </xf>
    <xf numFmtId="0" fontId="33" fillId="5" borderId="62" xfId="0" applyFont="1" applyFill="1" applyBorder="1"/>
    <xf numFmtId="0" fontId="33" fillId="5" borderId="0" xfId="0" applyFont="1" applyFill="1"/>
    <xf numFmtId="0" fontId="34" fillId="5" borderId="0" xfId="0" applyFont="1" applyFill="1" applyAlignment="1">
      <alignment vertical="top"/>
    </xf>
    <xf numFmtId="0" fontId="33" fillId="5" borderId="63" xfId="0" applyFont="1" applyFill="1" applyBorder="1"/>
    <xf numFmtId="2" fontId="33" fillId="5" borderId="62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wrapText="1"/>
    </xf>
    <xf numFmtId="49" fontId="6" fillId="5" borderId="0" xfId="0" applyNumberFormat="1" applyFont="1" applyFill="1"/>
    <xf numFmtId="0" fontId="36" fillId="5" borderId="62" xfId="0" applyFont="1" applyFill="1" applyBorder="1"/>
    <xf numFmtId="0" fontId="36" fillId="5" borderId="0" xfId="0" applyFont="1" applyFill="1"/>
    <xf numFmtId="0" fontId="0" fillId="5" borderId="63" xfId="0" applyFill="1" applyBorder="1"/>
    <xf numFmtId="0" fontId="2" fillId="14" borderId="20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6" fillId="16" borderId="67" xfId="0" applyFont="1" applyFill="1" applyBorder="1" applyAlignment="1">
      <alignment horizontal="left" vertical="center" wrapText="1"/>
    </xf>
    <xf numFmtId="0" fontId="38" fillId="3" borderId="0" xfId="0" applyFont="1" applyFill="1"/>
    <xf numFmtId="0" fontId="32" fillId="0" borderId="2" xfId="0" applyFont="1" applyBorder="1" applyAlignment="1">
      <alignment horizontal="center" vertical="center" wrapText="1"/>
    </xf>
    <xf numFmtId="0" fontId="6" fillId="9" borderId="2" xfId="0" applyFont="1" applyFill="1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4" fillId="27" borderId="2" xfId="0" applyFont="1" applyFill="1" applyBorder="1" applyAlignment="1">
      <alignment horizontal="center" vertical="center" wrapText="1"/>
    </xf>
    <xf numFmtId="0" fontId="4" fillId="28" borderId="2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4" fillId="29" borderId="2" xfId="0" applyFont="1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4" fillId="30" borderId="2" xfId="0" applyFont="1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4" fillId="31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0" fillId="31" borderId="2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0" fillId="27" borderId="2" xfId="0" applyFill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32" borderId="2" xfId="0" applyFill="1" applyBorder="1" applyAlignment="1">
      <alignment horizontal="center" vertical="center" wrapText="1"/>
    </xf>
    <xf numFmtId="0" fontId="4" fillId="32" borderId="2" xfId="0" applyFont="1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4" fillId="33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6" fillId="9" borderId="2" xfId="2" applyFont="1" applyFill="1" applyBorder="1" applyAlignment="1">
      <alignment vertical="center"/>
    </xf>
    <xf numFmtId="0" fontId="6" fillId="9" borderId="2" xfId="2" applyNumberFormat="1" applyFont="1" applyFill="1" applyBorder="1" applyAlignment="1">
      <alignment vertical="center"/>
    </xf>
    <xf numFmtId="0" fontId="19" fillId="5" borderId="59" xfId="0" applyFont="1" applyFill="1" applyBorder="1" applyAlignment="1">
      <alignment horizontal="center" vertical="center" wrapText="1"/>
    </xf>
    <xf numFmtId="0" fontId="19" fillId="5" borderId="61" xfId="0" applyFont="1" applyFill="1" applyBorder="1" applyAlignment="1">
      <alignment horizontal="center" vertical="center" wrapText="1"/>
    </xf>
    <xf numFmtId="0" fontId="19" fillId="5" borderId="6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76" xfId="0" applyFont="1" applyBorder="1" applyAlignment="1">
      <alignment horizontal="center" vertical="center" wrapText="1"/>
    </xf>
    <xf numFmtId="0" fontId="32" fillId="0" borderId="77" xfId="0" applyFont="1" applyBorder="1" applyAlignment="1">
      <alignment horizontal="center" vertical="center" wrapText="1"/>
    </xf>
    <xf numFmtId="0" fontId="21" fillId="5" borderId="57" xfId="0" applyFont="1" applyFill="1" applyBorder="1" applyAlignment="1">
      <alignment horizontal="center"/>
    </xf>
    <xf numFmtId="0" fontId="35" fillId="21" borderId="62" xfId="0" applyFont="1" applyFill="1" applyBorder="1" applyAlignment="1">
      <alignment horizontal="center" vertical="center"/>
    </xf>
    <xf numFmtId="0" fontId="35" fillId="21" borderId="0" xfId="0" applyFont="1" applyFill="1" applyAlignment="1">
      <alignment horizontal="center" vertical="center"/>
    </xf>
    <xf numFmtId="0" fontId="35" fillId="21" borderId="63" xfId="0" applyFont="1" applyFill="1" applyBorder="1" applyAlignment="1">
      <alignment horizontal="center" vertical="center"/>
    </xf>
    <xf numFmtId="0" fontId="31" fillId="17" borderId="14" xfId="0" applyFont="1" applyFill="1" applyBorder="1" applyAlignment="1">
      <alignment horizontal="center" vertical="center" wrapText="1"/>
    </xf>
    <xf numFmtId="0" fontId="31" fillId="17" borderId="0" xfId="0" applyFont="1" applyFill="1" applyAlignment="1">
      <alignment horizontal="center" vertical="center" wrapText="1"/>
    </xf>
    <xf numFmtId="0" fontId="31" fillId="17" borderId="1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textRotation="90" wrapText="1"/>
    </xf>
    <xf numFmtId="0" fontId="2" fillId="6" borderId="33" xfId="0" applyFont="1" applyFill="1" applyBorder="1" applyAlignment="1">
      <alignment horizontal="center" vertical="center" textRotation="90" wrapText="1"/>
    </xf>
    <xf numFmtId="0" fontId="25" fillId="19" borderId="15" xfId="0" applyFont="1" applyFill="1" applyBorder="1" applyAlignment="1">
      <alignment horizontal="center"/>
    </xf>
    <xf numFmtId="0" fontId="25" fillId="19" borderId="22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 vertical="center" textRotation="90" wrapText="1"/>
    </xf>
    <xf numFmtId="0" fontId="2" fillId="6" borderId="39" xfId="0" applyFont="1" applyFill="1" applyBorder="1" applyAlignment="1">
      <alignment horizontal="center" vertical="center" textRotation="90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8" fillId="18" borderId="31" xfId="0" applyFont="1" applyFill="1" applyBorder="1" applyAlignment="1">
      <alignment horizontal="center" vertical="center"/>
    </xf>
    <xf numFmtId="0" fontId="8" fillId="18" borderId="32" xfId="0" applyFont="1" applyFill="1" applyBorder="1" applyAlignment="1">
      <alignment horizontal="center" vertical="center"/>
    </xf>
    <xf numFmtId="0" fontId="8" fillId="18" borderId="33" xfId="0" applyFont="1" applyFill="1" applyBorder="1" applyAlignment="1">
      <alignment horizontal="center" vertical="center"/>
    </xf>
    <xf numFmtId="0" fontId="8" fillId="18" borderId="34" xfId="0" applyFont="1" applyFill="1" applyBorder="1" applyAlignment="1">
      <alignment horizontal="center" vertical="center" wrapText="1"/>
    </xf>
    <xf numFmtId="0" fontId="8" fillId="18" borderId="28" xfId="0" applyFont="1" applyFill="1" applyBorder="1" applyAlignment="1">
      <alignment horizontal="center" vertical="center" wrapText="1"/>
    </xf>
    <xf numFmtId="0" fontId="8" fillId="19" borderId="14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8" fillId="19" borderId="22" xfId="0" applyFont="1" applyFill="1" applyBorder="1" applyAlignment="1">
      <alignment horizontal="center" vertical="center" wrapText="1"/>
    </xf>
    <xf numFmtId="0" fontId="8" fillId="19" borderId="35" xfId="0" applyFont="1" applyFill="1" applyBorder="1" applyAlignment="1">
      <alignment horizontal="center" vertical="center" wrapText="1"/>
    </xf>
    <xf numFmtId="0" fontId="8" fillId="19" borderId="36" xfId="0" applyFont="1" applyFill="1" applyBorder="1" applyAlignment="1">
      <alignment horizontal="center" vertical="center" wrapText="1"/>
    </xf>
    <xf numFmtId="0" fontId="8" fillId="19" borderId="37" xfId="0" applyFont="1" applyFill="1" applyBorder="1" applyAlignment="1">
      <alignment horizontal="center" vertical="center" wrapText="1"/>
    </xf>
    <xf numFmtId="0" fontId="8" fillId="18" borderId="38" xfId="0" applyFont="1" applyFill="1" applyBorder="1" applyAlignment="1">
      <alignment horizontal="center" vertical="center" wrapText="1"/>
    </xf>
    <xf numFmtId="0" fontId="8" fillId="18" borderId="30" xfId="0" applyFont="1" applyFill="1" applyBorder="1" applyAlignment="1">
      <alignment horizontal="center" vertical="center" wrapText="1"/>
    </xf>
    <xf numFmtId="0" fontId="8" fillId="18" borderId="39" xfId="0" applyFont="1" applyFill="1" applyBorder="1" applyAlignment="1">
      <alignment horizontal="center" vertical="center" wrapText="1"/>
    </xf>
    <xf numFmtId="0" fontId="37" fillId="13" borderId="11" xfId="0" applyFont="1" applyFill="1" applyBorder="1" applyAlignment="1">
      <alignment horizontal="center" vertical="center"/>
    </xf>
    <xf numFmtId="0" fontId="37" fillId="13" borderId="16" xfId="0" applyFont="1" applyFill="1" applyBorder="1" applyAlignment="1">
      <alignment horizontal="center" vertical="center"/>
    </xf>
    <xf numFmtId="0" fontId="37" fillId="13" borderId="12" xfId="0" applyFont="1" applyFill="1" applyBorder="1" applyAlignment="1">
      <alignment horizontal="center" vertical="center"/>
    </xf>
    <xf numFmtId="0" fontId="33" fillId="5" borderId="62" xfId="0" applyFont="1" applyFill="1" applyBorder="1" applyAlignment="1">
      <alignment horizontal="center"/>
    </xf>
    <xf numFmtId="0" fontId="33" fillId="5" borderId="0" xfId="0" applyFont="1" applyFill="1" applyAlignment="1">
      <alignment horizontal="center"/>
    </xf>
    <xf numFmtId="0" fontId="34" fillId="5" borderId="59" xfId="0" applyFont="1" applyFill="1" applyBorder="1" applyAlignment="1">
      <alignment horizontal="left" vertical="center"/>
    </xf>
    <xf numFmtId="0" fontId="34" fillId="5" borderId="61" xfId="0" applyFont="1" applyFill="1" applyBorder="1" applyAlignment="1">
      <alignment horizontal="left" vertical="center"/>
    </xf>
    <xf numFmtId="0" fontId="34" fillId="0" borderId="61" xfId="0" applyFont="1" applyBorder="1" applyAlignment="1">
      <alignment horizontal="left" vertical="center"/>
    </xf>
    <xf numFmtId="0" fontId="34" fillId="0" borderId="60" xfId="0" applyFont="1" applyBorder="1" applyAlignment="1">
      <alignment horizontal="left" vertical="center"/>
    </xf>
    <xf numFmtId="0" fontId="34" fillId="0" borderId="56" xfId="0" applyFont="1" applyBorder="1" applyAlignment="1">
      <alignment horizontal="left" vertical="distributed" wrapText="1"/>
    </xf>
    <xf numFmtId="0" fontId="34" fillId="0" borderId="72" xfId="0" applyFont="1" applyBorder="1" applyAlignment="1">
      <alignment horizontal="left" vertical="distributed" wrapText="1"/>
    </xf>
    <xf numFmtId="0" fontId="15" fillId="5" borderId="65" xfId="0" applyFont="1" applyFill="1" applyBorder="1" applyAlignment="1">
      <alignment horizontal="center"/>
    </xf>
    <xf numFmtId="0" fontId="15" fillId="5" borderId="64" xfId="0" applyFont="1" applyFill="1" applyBorder="1" applyAlignment="1">
      <alignment horizontal="center"/>
    </xf>
    <xf numFmtId="0" fontId="15" fillId="5" borderId="62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3" fillId="5" borderId="11" xfId="0" applyFont="1" applyFill="1" applyBorder="1" applyAlignment="1">
      <alignment vertical="center"/>
    </xf>
    <xf numFmtId="0" fontId="33" fillId="5" borderId="16" xfId="0" applyFont="1" applyFill="1" applyBorder="1" applyAlignment="1">
      <alignment vertical="center"/>
    </xf>
    <xf numFmtId="0" fontId="33" fillId="5" borderId="12" xfId="0" applyFont="1" applyFill="1" applyBorder="1" applyAlignment="1">
      <alignment vertical="center"/>
    </xf>
    <xf numFmtId="0" fontId="9" fillId="15" borderId="62" xfId="0" applyFont="1" applyFill="1" applyBorder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9" fillId="15" borderId="63" xfId="0" applyFont="1" applyFill="1" applyBorder="1" applyAlignment="1">
      <alignment horizontal="center" vertical="center"/>
    </xf>
    <xf numFmtId="0" fontId="27" fillId="5" borderId="52" xfId="0" applyFont="1" applyFill="1" applyBorder="1" applyAlignment="1">
      <alignment horizontal="left" vertical="center" wrapText="1"/>
    </xf>
    <xf numFmtId="0" fontId="27" fillId="5" borderId="53" xfId="0" applyFont="1" applyFill="1" applyBorder="1" applyAlignment="1">
      <alignment horizontal="left" vertical="center" wrapText="1"/>
    </xf>
    <xf numFmtId="0" fontId="27" fillId="5" borderId="54" xfId="0" applyFont="1" applyFill="1" applyBorder="1" applyAlignment="1">
      <alignment horizontal="left" vertical="center" wrapText="1"/>
    </xf>
    <xf numFmtId="0" fontId="26" fillId="16" borderId="45" xfId="0" applyFont="1" applyFill="1" applyBorder="1" applyAlignment="1">
      <alignment horizontal="center" vertical="center" wrapText="1"/>
    </xf>
    <xf numFmtId="0" fontId="26" fillId="16" borderId="46" xfId="0" applyFont="1" applyFill="1" applyBorder="1" applyAlignment="1">
      <alignment horizontal="center" vertical="center" wrapText="1"/>
    </xf>
    <xf numFmtId="0" fontId="26" fillId="16" borderId="48" xfId="0" applyFont="1" applyFill="1" applyBorder="1" applyAlignment="1">
      <alignment horizontal="center" vertical="center" wrapText="1"/>
    </xf>
    <xf numFmtId="0" fontId="26" fillId="16" borderId="0" xfId="0" applyFont="1" applyFill="1" applyAlignment="1">
      <alignment horizontal="center" vertical="center" wrapText="1"/>
    </xf>
    <xf numFmtId="0" fontId="26" fillId="16" borderId="49" xfId="0" applyFont="1" applyFill="1" applyBorder="1" applyAlignment="1">
      <alignment horizontal="center" vertical="center" wrapText="1"/>
    </xf>
    <xf numFmtId="0" fontId="26" fillId="16" borderId="50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center"/>
    </xf>
    <xf numFmtId="0" fontId="27" fillId="5" borderId="52" xfId="0" applyFont="1" applyFill="1" applyBorder="1" applyAlignment="1">
      <alignment vertical="center" wrapText="1"/>
    </xf>
    <xf numFmtId="0" fontId="27" fillId="5" borderId="53" xfId="0" applyFont="1" applyFill="1" applyBorder="1" applyAlignment="1">
      <alignment vertical="center" wrapText="1"/>
    </xf>
    <xf numFmtId="0" fontId="27" fillId="5" borderId="54" xfId="0" applyFont="1" applyFill="1" applyBorder="1" applyAlignment="1">
      <alignment vertical="center" wrapText="1"/>
    </xf>
    <xf numFmtId="0" fontId="20" fillId="6" borderId="57" xfId="0" applyFont="1" applyFill="1" applyBorder="1" applyAlignment="1">
      <alignment horizontal="center" vertical="center"/>
    </xf>
    <xf numFmtId="0" fontId="19" fillId="6" borderId="57" xfId="0" applyFont="1" applyFill="1" applyBorder="1" applyAlignment="1">
      <alignment horizontal="center" vertical="center" wrapText="1"/>
    </xf>
    <xf numFmtId="0" fontId="9" fillId="15" borderId="51" xfId="0" applyFont="1" applyFill="1" applyBorder="1" applyAlignment="1">
      <alignment horizontal="center" vertical="center"/>
    </xf>
    <xf numFmtId="0" fontId="19" fillId="2" borderId="57" xfId="0" applyFont="1" applyFill="1" applyBorder="1" applyAlignment="1">
      <alignment horizontal="center" vertical="center" wrapText="1"/>
    </xf>
    <xf numFmtId="0" fontId="21" fillId="5" borderId="59" xfId="0" applyFont="1" applyFill="1" applyBorder="1" applyAlignment="1">
      <alignment horizontal="center"/>
    </xf>
    <xf numFmtId="0" fontId="21" fillId="5" borderId="61" xfId="0" applyFont="1" applyFill="1" applyBorder="1" applyAlignment="1">
      <alignment horizontal="center"/>
    </xf>
    <xf numFmtId="0" fontId="21" fillId="5" borderId="60" xfId="0" applyFont="1" applyFill="1" applyBorder="1" applyAlignment="1">
      <alignment horizontal="center"/>
    </xf>
    <xf numFmtId="0" fontId="19" fillId="6" borderId="59" xfId="0" applyFont="1" applyFill="1" applyBorder="1" applyAlignment="1">
      <alignment horizontal="center" vertical="center" wrapText="1"/>
    </xf>
    <xf numFmtId="0" fontId="19" fillId="6" borderId="60" xfId="0" applyFont="1" applyFill="1" applyBorder="1" applyAlignment="1">
      <alignment horizontal="center" vertical="center" wrapText="1"/>
    </xf>
    <xf numFmtId="0" fontId="19" fillId="6" borderId="61" xfId="0" applyFont="1" applyFill="1" applyBorder="1" applyAlignment="1">
      <alignment horizontal="center" vertical="center" wrapText="1"/>
    </xf>
    <xf numFmtId="0" fontId="28" fillId="5" borderId="57" xfId="0" applyFont="1" applyFill="1" applyBorder="1" applyAlignment="1">
      <alignment horizontal="left" vertical="center"/>
    </xf>
    <xf numFmtId="0" fontId="28" fillId="5" borderId="48" xfId="0" applyFont="1" applyFill="1" applyBorder="1" applyAlignment="1">
      <alignment horizontal="left" vertical="center"/>
    </xf>
    <xf numFmtId="0" fontId="28" fillId="5" borderId="0" xfId="0" applyFont="1" applyFill="1" applyAlignment="1">
      <alignment horizontal="left" vertical="center"/>
    </xf>
    <xf numFmtId="0" fontId="28" fillId="5" borderId="6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28" fillId="5" borderId="52" xfId="0" applyFont="1" applyFill="1" applyBorder="1" applyAlignment="1">
      <alignment horizontal="left" vertical="center"/>
    </xf>
    <xf numFmtId="0" fontId="28" fillId="5" borderId="53" xfId="0" applyFont="1" applyFill="1" applyBorder="1" applyAlignment="1">
      <alignment horizontal="left" vertical="center"/>
    </xf>
    <xf numFmtId="0" fontId="28" fillId="5" borderId="54" xfId="0" applyFont="1" applyFill="1" applyBorder="1" applyAlignment="1">
      <alignment horizontal="left" vertical="center"/>
    </xf>
    <xf numFmtId="0" fontId="26" fillId="16" borderId="55" xfId="0" applyFont="1" applyFill="1" applyBorder="1" applyAlignment="1">
      <alignment horizontal="center" vertical="center" wrapText="1"/>
    </xf>
    <xf numFmtId="0" fontId="26" fillId="16" borderId="58" xfId="0" applyFont="1" applyFill="1" applyBorder="1" applyAlignment="1">
      <alignment horizontal="center" vertical="center" wrapText="1"/>
    </xf>
    <xf numFmtId="0" fontId="26" fillId="16" borderId="47" xfId="0" applyFont="1" applyFill="1" applyBorder="1" applyAlignment="1">
      <alignment horizontal="center" vertical="center" wrapText="1"/>
    </xf>
    <xf numFmtId="0" fontId="9" fillId="15" borderId="65" xfId="0" applyFont="1" applyFill="1" applyBorder="1" applyAlignment="1">
      <alignment horizontal="center" vertical="center"/>
    </xf>
    <xf numFmtId="0" fontId="9" fillId="15" borderId="64" xfId="0" applyFont="1" applyFill="1" applyBorder="1" applyAlignment="1">
      <alignment horizontal="center" vertical="center"/>
    </xf>
    <xf numFmtId="0" fontId="25" fillId="17" borderId="40" xfId="0" applyFont="1" applyFill="1" applyBorder="1" applyAlignment="1">
      <alignment horizontal="center" vertical="center" wrapText="1"/>
    </xf>
    <xf numFmtId="0" fontId="25" fillId="17" borderId="16" xfId="0" applyFont="1" applyFill="1" applyBorder="1" applyAlignment="1">
      <alignment horizontal="center" vertical="center"/>
    </xf>
    <xf numFmtId="0" fontId="25" fillId="17" borderId="12" xfId="0" applyFont="1" applyFill="1" applyBorder="1" applyAlignment="1">
      <alignment horizontal="center" vertical="center"/>
    </xf>
    <xf numFmtId="0" fontId="25" fillId="19" borderId="14" xfId="0" applyFont="1" applyFill="1" applyBorder="1" applyAlignment="1">
      <alignment horizontal="center" vertical="center" wrapText="1"/>
    </xf>
    <xf numFmtId="0" fontId="25" fillId="19" borderId="15" xfId="0" applyFont="1" applyFill="1" applyBorder="1" applyAlignment="1">
      <alignment horizontal="center" vertical="center" wrapText="1"/>
    </xf>
    <xf numFmtId="0" fontId="25" fillId="19" borderId="22" xfId="0" applyFont="1" applyFill="1" applyBorder="1" applyAlignment="1">
      <alignment horizontal="center" vertical="center" wrapText="1"/>
    </xf>
    <xf numFmtId="0" fontId="25" fillId="19" borderId="17" xfId="0" applyFont="1" applyFill="1" applyBorder="1" applyAlignment="1">
      <alignment horizontal="center" vertical="center" wrapText="1"/>
    </xf>
    <xf numFmtId="0" fontId="25" fillId="19" borderId="19" xfId="0" applyFont="1" applyFill="1" applyBorder="1" applyAlignment="1">
      <alignment horizontal="center" vertical="center" wrapText="1"/>
    </xf>
    <xf numFmtId="0" fontId="25" fillId="19" borderId="8" xfId="0" applyFont="1" applyFill="1" applyBorder="1" applyAlignment="1">
      <alignment horizontal="center" vertical="center" wrapText="1"/>
    </xf>
    <xf numFmtId="0" fontId="25" fillId="18" borderId="14" xfId="0" applyFont="1" applyFill="1" applyBorder="1" applyAlignment="1">
      <alignment horizontal="center" vertical="center" wrapText="1"/>
    </xf>
    <xf numFmtId="0" fontId="25" fillId="18" borderId="15" xfId="0" applyFont="1" applyFill="1" applyBorder="1" applyAlignment="1">
      <alignment horizontal="center" vertical="center" wrapText="1"/>
    </xf>
    <xf numFmtId="0" fontId="25" fillId="18" borderId="22" xfId="0" applyFont="1" applyFill="1" applyBorder="1" applyAlignment="1">
      <alignment horizontal="center" vertical="center" wrapText="1"/>
    </xf>
    <xf numFmtId="0" fontId="25" fillId="18" borderId="6" xfId="0" applyFont="1" applyFill="1" applyBorder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17" xfId="0" applyFont="1" applyFill="1" applyBorder="1" applyAlignment="1">
      <alignment horizontal="center" vertical="center" wrapText="1"/>
    </xf>
    <xf numFmtId="0" fontId="25" fillId="18" borderId="19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41" fillId="5" borderId="86" xfId="0" applyFont="1" applyFill="1" applyBorder="1" applyAlignment="1">
      <alignment horizontal="center" vertical="center" wrapText="1"/>
    </xf>
    <xf numFmtId="0" fontId="41" fillId="5" borderId="87" xfId="0" applyFont="1" applyFill="1" applyBorder="1" applyAlignment="1">
      <alignment horizontal="center" vertical="center" wrapText="1"/>
    </xf>
    <xf numFmtId="0" fontId="41" fillId="5" borderId="88" xfId="0" applyFont="1" applyFill="1" applyBorder="1" applyAlignment="1">
      <alignment horizontal="center" vertical="center" wrapText="1"/>
    </xf>
    <xf numFmtId="0" fontId="41" fillId="5" borderId="89" xfId="0" applyFont="1" applyFill="1" applyBorder="1" applyAlignment="1">
      <alignment horizontal="center" vertical="center" wrapText="1"/>
    </xf>
    <xf numFmtId="0" fontId="41" fillId="5" borderId="0" xfId="0" applyFont="1" applyFill="1" applyAlignment="1">
      <alignment horizontal="center" vertical="center" wrapText="1"/>
    </xf>
    <xf numFmtId="0" fontId="41" fillId="5" borderId="90" xfId="0" applyFont="1" applyFill="1" applyBorder="1" applyAlignment="1">
      <alignment horizontal="center" vertical="center" wrapText="1"/>
    </xf>
    <xf numFmtId="0" fontId="41" fillId="5" borderId="9" xfId="0" applyFont="1" applyFill="1" applyBorder="1" applyAlignment="1">
      <alignment horizontal="center" vertical="center" wrapText="1"/>
    </xf>
    <xf numFmtId="0" fontId="41" fillId="5" borderId="91" xfId="0" applyFont="1" applyFill="1" applyBorder="1" applyAlignment="1">
      <alignment horizontal="center" vertical="center" wrapText="1"/>
    </xf>
    <xf numFmtId="0" fontId="41" fillId="5" borderId="9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5" fillId="12" borderId="40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/>
    </xf>
    <xf numFmtId="0" fontId="25" fillId="12" borderId="12" xfId="0" applyFont="1" applyFill="1" applyBorder="1" applyAlignment="1">
      <alignment horizontal="center" vertical="center"/>
    </xf>
    <xf numFmtId="0" fontId="23" fillId="6" borderId="32" xfId="0" applyFont="1" applyFill="1" applyBorder="1" applyAlignment="1">
      <alignment horizontal="center" vertical="center" textRotation="90"/>
    </xf>
    <xf numFmtId="0" fontId="23" fillId="6" borderId="33" xfId="0" applyFont="1" applyFill="1" applyBorder="1" applyAlignment="1">
      <alignment horizontal="center" vertical="center" textRotation="90"/>
    </xf>
    <xf numFmtId="0" fontId="23" fillId="6" borderId="29" xfId="0" applyFont="1" applyFill="1" applyBorder="1" applyAlignment="1">
      <alignment horizontal="center" vertical="center" textRotation="90"/>
    </xf>
    <xf numFmtId="0" fontId="23" fillId="6" borderId="41" xfId="0" applyFont="1" applyFill="1" applyBorder="1" applyAlignment="1">
      <alignment horizontal="center" vertical="center" textRotation="90"/>
    </xf>
    <xf numFmtId="0" fontId="23" fillId="6" borderId="42" xfId="0" applyFont="1" applyFill="1" applyBorder="1" applyAlignment="1">
      <alignment horizontal="center" vertical="center" textRotation="90"/>
    </xf>
    <xf numFmtId="0" fontId="23" fillId="6" borderId="43" xfId="0" applyFont="1" applyFill="1" applyBorder="1" applyAlignment="1">
      <alignment horizontal="center" vertical="center" textRotation="90"/>
    </xf>
    <xf numFmtId="0" fontId="2" fillId="6" borderId="13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8" fillId="18" borderId="22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center" vertical="center" wrapText="1"/>
    </xf>
    <xf numFmtId="0" fontId="25" fillId="19" borderId="11" xfId="0" applyFont="1" applyFill="1" applyBorder="1" applyAlignment="1">
      <alignment horizontal="center" vertical="center"/>
    </xf>
    <xf numFmtId="0" fontId="25" fillId="19" borderId="16" xfId="0" applyFont="1" applyFill="1" applyBorder="1" applyAlignment="1">
      <alignment horizontal="center" vertical="center"/>
    </xf>
    <xf numFmtId="0" fontId="25" fillId="19" borderId="12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22" xfId="0" applyFont="1" applyFill="1" applyBorder="1" applyAlignment="1">
      <alignment horizontal="center" vertical="center" wrapText="1"/>
    </xf>
    <xf numFmtId="0" fontId="25" fillId="18" borderId="38" xfId="0" applyFont="1" applyFill="1" applyBorder="1" applyAlignment="1">
      <alignment horizontal="center" vertical="center" wrapText="1"/>
    </xf>
    <xf numFmtId="0" fontId="25" fillId="18" borderId="30" xfId="0" applyFont="1" applyFill="1" applyBorder="1" applyAlignment="1">
      <alignment horizontal="center" vertical="center" wrapText="1"/>
    </xf>
    <xf numFmtId="0" fontId="25" fillId="18" borderId="39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22" borderId="10" xfId="0" applyFont="1" applyFill="1" applyBorder="1" applyAlignment="1">
      <alignment horizontal="center" vertical="center"/>
    </xf>
    <xf numFmtId="0" fontId="4" fillId="22" borderId="77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10" borderId="77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4" fillId="23" borderId="77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0" fillId="0" borderId="76" xfId="0" applyBorder="1" applyAlignment="1">
      <alignment horizontal="left" vertical="center" wrapText="1"/>
    </xf>
    <xf numFmtId="0" fontId="0" fillId="0" borderId="78" xfId="0" applyBorder="1" applyAlignment="1">
      <alignment horizontal="left" vertical="center"/>
    </xf>
    <xf numFmtId="0" fontId="0" fillId="0" borderId="81" xfId="0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8" fillId="21" borderId="0" xfId="0" applyFont="1" applyFill="1" applyAlignment="1">
      <alignment horizontal="center" vertical="center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76" xfId="0" applyFont="1" applyBorder="1" applyAlignment="1">
      <alignment horizontal="left" vertical="center" wrapText="1"/>
    </xf>
    <xf numFmtId="0" fontId="22" fillId="0" borderId="7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25" fillId="24" borderId="80" xfId="0" applyFont="1" applyFill="1" applyBorder="1" applyAlignment="1">
      <alignment horizontal="center" vertical="center" wrapText="1"/>
    </xf>
    <xf numFmtId="0" fontId="25" fillId="24" borderId="2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18">
    <dxf>
      <fill>
        <patternFill>
          <bgColor rgb="FFFFFF00"/>
        </patternFill>
      </fill>
    </dxf>
    <dxf>
      <fill>
        <patternFill>
          <bgColor rgb="FFFF66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CE7270"/>
        </patternFill>
      </fill>
    </dxf>
    <dxf>
      <font>
        <b/>
        <i val="0"/>
        <color rgb="FF4FA60E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66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colors>
    <mruColors>
      <color rgb="FFFF6600"/>
      <color rgb="FF3E2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15</xdr:row>
          <xdr:rowOff>76200</xdr:rowOff>
        </xdr:from>
        <xdr:to>
          <xdr:col>1</xdr:col>
          <xdr:colOff>1866900</xdr:colOff>
          <xdr:row>15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66675</xdr:rowOff>
        </xdr:from>
        <xdr:to>
          <xdr:col>3</xdr:col>
          <xdr:colOff>276225</xdr:colOff>
          <xdr:row>15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647700</xdr:colOff>
          <xdr:row>15</xdr:row>
          <xdr:rowOff>76200</xdr:rowOff>
        </xdr:from>
        <xdr:to>
          <xdr:col>9</xdr:col>
          <xdr:colOff>1019175</xdr:colOff>
          <xdr:row>15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15</xdr:row>
          <xdr:rowOff>66675</xdr:rowOff>
        </xdr:from>
        <xdr:to>
          <xdr:col>10</xdr:col>
          <xdr:colOff>581025</xdr:colOff>
          <xdr:row>15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122465</xdr:colOff>
      <xdr:row>105</xdr:row>
      <xdr:rowOff>154227</xdr:rowOff>
    </xdr:from>
    <xdr:to>
      <xdr:col>30</xdr:col>
      <xdr:colOff>1782537</xdr:colOff>
      <xdr:row>108</xdr:row>
      <xdr:rowOff>13620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22465" y="18034013"/>
          <a:ext cx="31255608" cy="349250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endParaRPr lang="es-PE" sz="3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714375</xdr:colOff>
          <xdr:row>15</xdr:row>
          <xdr:rowOff>76200</xdr:rowOff>
        </xdr:from>
        <xdr:to>
          <xdr:col>12</xdr:col>
          <xdr:colOff>1095375</xdr:colOff>
          <xdr:row>15</xdr:row>
          <xdr:rowOff>295275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15</xdr:row>
          <xdr:rowOff>85725</xdr:rowOff>
        </xdr:from>
        <xdr:to>
          <xdr:col>15</xdr:col>
          <xdr:colOff>47625</xdr:colOff>
          <xdr:row>15</xdr:row>
          <xdr:rowOff>314325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127206</xdr:colOff>
      <xdr:row>0</xdr:row>
      <xdr:rowOff>68035</xdr:rowOff>
    </xdr:from>
    <xdr:to>
      <xdr:col>30</xdr:col>
      <xdr:colOff>1787277</xdr:colOff>
      <xdr:row>1</xdr:row>
      <xdr:rowOff>107496</xdr:rowOff>
    </xdr:to>
    <xdr:sp macro="" textlink="">
      <xdr:nvSpPr>
        <xdr:cNvPr id="12" name="AutoShape 1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2810313" y="68035"/>
          <a:ext cx="3034393" cy="352425"/>
        </a:xfrm>
        <a:prstGeom prst="roundRect">
          <a:avLst>
            <a:gd name="adj" fmla="val 22199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es-PE" sz="1200" b="0" i="0" strike="noStrike">
              <a:solidFill>
                <a:srgbClr val="000000"/>
              </a:solidFill>
              <a:latin typeface="Arial"/>
              <a:cs typeface="Arial"/>
            </a:rPr>
            <a:t>     Código: </a:t>
          </a:r>
        </a:p>
      </xdr:txBody>
    </xdr:sp>
    <xdr:clientData/>
  </xdr:twoCellAnchor>
  <xdr:twoCellAnchor>
    <xdr:from>
      <xdr:col>27</xdr:col>
      <xdr:colOff>108857</xdr:colOff>
      <xdr:row>1</xdr:row>
      <xdr:rowOff>178253</xdr:rowOff>
    </xdr:from>
    <xdr:to>
      <xdr:col>30</xdr:col>
      <xdr:colOff>1768928</xdr:colOff>
      <xdr:row>2</xdr:row>
      <xdr:rowOff>217713</xdr:rowOff>
    </xdr:to>
    <xdr:sp macro="" textlink="">
      <xdr:nvSpPr>
        <xdr:cNvPr id="13" name="AutoShape 1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22791964" y="491217"/>
          <a:ext cx="3034393" cy="352425"/>
        </a:xfrm>
        <a:prstGeom prst="roundRect">
          <a:avLst>
            <a:gd name="adj" fmla="val 22199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es-PE" sz="1200" b="0" i="0" strike="noStrike">
              <a:solidFill>
                <a:srgbClr val="000000"/>
              </a:solidFill>
              <a:latin typeface="Arial"/>
              <a:cs typeface="Arial"/>
            </a:rPr>
            <a:t>     Revisión:</a:t>
          </a:r>
        </a:p>
      </xdr:txBody>
    </xdr:sp>
    <xdr:clientData/>
  </xdr:twoCellAnchor>
  <xdr:twoCellAnchor editAs="oneCell">
    <xdr:from>
      <xdr:col>7</xdr:col>
      <xdr:colOff>587374</xdr:colOff>
      <xdr:row>0</xdr:row>
      <xdr:rowOff>180634</xdr:rowOff>
    </xdr:from>
    <xdr:to>
      <xdr:col>9</xdr:col>
      <xdr:colOff>884466</xdr:colOff>
      <xdr:row>6</xdr:row>
      <xdr:rowOff>277228</xdr:rowOff>
    </xdr:to>
    <xdr:pic>
      <xdr:nvPicPr>
        <xdr:cNvPr id="3" name="Imagen 2" descr="No hay ninguna descripción de la foto disponible.">
          <a:extLst>
            <a:ext uri="{FF2B5EF4-FFF2-40B4-BE49-F238E27FC236}">
              <a16:creationId xmlns:a16="http://schemas.microsoft.com/office/drawing/2014/main" id="{B04BB52F-CDDB-4D95-BFCC-73D7E4E25B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23" t="8466" r="18588" b="8087"/>
        <a:stretch/>
      </xdr:blipFill>
      <xdr:spPr bwMode="auto">
        <a:xfrm>
          <a:off x="8003267" y="180634"/>
          <a:ext cx="2134056" cy="197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285750</xdr:colOff>
      <xdr:row>3</xdr:row>
      <xdr:rowOff>29132</xdr:rowOff>
    </xdr:from>
    <xdr:to>
      <xdr:col>15</xdr:col>
      <xdr:colOff>0</xdr:colOff>
      <xdr:row>6</xdr:row>
      <xdr:rowOff>317500</xdr:rowOff>
    </xdr:to>
    <xdr:pic>
      <xdr:nvPicPr>
        <xdr:cNvPr id="4" name="Imagen 3" descr="Colección De Iconos Y Logotipos De Redes Sociales Fotografía editorial -  Ilustración de plano, botones: 201707997">
          <a:extLst>
            <a:ext uri="{FF2B5EF4-FFF2-40B4-BE49-F238E27FC236}">
              <a16:creationId xmlns:a16="http://schemas.microsoft.com/office/drawing/2014/main" id="{2A3CE31A-46E3-7584-BBF0-43A6CBC074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8" r="20483" b="24452"/>
        <a:stretch/>
      </xdr:blipFill>
      <xdr:spPr bwMode="auto">
        <a:xfrm>
          <a:off x="10985500" y="981632"/>
          <a:ext cx="4873625" cy="122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rgbClr val="75787B"/>
      </a:dk1>
      <a:lt1>
        <a:sysClr val="window" lastClr="FFFFFF"/>
      </a:lt1>
      <a:dk2>
        <a:srgbClr val="E41F2B"/>
      </a:dk2>
      <a:lt2>
        <a:srgbClr val="D0D0CE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1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4"/>
    <pageSetUpPr fitToPage="1"/>
  </sheetPr>
  <dimension ref="A1:CE127"/>
  <sheetViews>
    <sheetView view="pageLayout" topLeftCell="A8" zoomScale="60" zoomScaleNormal="60" zoomScaleSheetLayoutView="50" zoomScalePageLayoutView="60" workbookViewId="0">
      <selection activeCell="AC24" sqref="AC24"/>
    </sheetView>
  </sheetViews>
  <sheetFormatPr baseColWidth="10" defaultColWidth="9.140625" defaultRowHeight="12.75" x14ac:dyDescent="0.2"/>
  <cols>
    <col min="1" max="1" width="24.28515625" style="27" customWidth="1"/>
    <col min="2" max="2" width="30.42578125" style="27" customWidth="1"/>
    <col min="3" max="3" width="4.5703125" style="27" customWidth="1"/>
    <col min="4" max="4" width="5.140625" style="27" customWidth="1"/>
    <col min="5" max="5" width="5" style="27" customWidth="1"/>
    <col min="6" max="6" width="18" style="27" customWidth="1"/>
    <col min="7" max="7" width="23.85546875" style="28" customWidth="1"/>
    <col min="8" max="8" width="12.28515625" style="28" customWidth="1"/>
    <col min="9" max="9" width="15.28515625" style="27" customWidth="1"/>
    <col min="10" max="10" width="21.42578125" style="27" customWidth="1"/>
    <col min="11" max="11" width="13.42578125" style="27" customWidth="1"/>
    <col min="12" max="12" width="25.42578125" style="27" customWidth="1"/>
    <col min="13" max="13" width="21" style="29" customWidth="1"/>
    <col min="14" max="15" width="8.7109375" style="29" customWidth="1"/>
    <col min="16" max="16" width="11.42578125" style="29" customWidth="1"/>
    <col min="17" max="17" width="16.42578125" style="29" customWidth="1"/>
    <col min="18" max="18" width="6.28515625" style="29" customWidth="1"/>
    <col min="19" max="22" width="4.28515625" style="29" customWidth="1"/>
    <col min="23" max="24" width="5.7109375" style="29" customWidth="1"/>
    <col min="25" max="25" width="15" style="29" customWidth="1"/>
    <col min="26" max="27" width="13.5703125" style="29" customWidth="1"/>
    <col min="28" max="29" width="5.85546875" style="29" customWidth="1"/>
    <col min="30" max="30" width="10" style="29" customWidth="1"/>
    <col min="31" max="31" width="29" style="29" customWidth="1"/>
    <col min="32" max="32" width="9.140625" style="11" hidden="1" customWidth="1"/>
    <col min="33" max="53" width="9.140625" style="11" customWidth="1"/>
    <col min="54" max="54" width="33.85546875" style="11" bestFit="1" customWidth="1"/>
    <col min="55" max="82" width="9.140625" style="11" customWidth="1"/>
    <col min="83" max="83" width="33.85546875" style="11" bestFit="1" customWidth="1"/>
    <col min="84" max="16384" width="9.140625" style="11"/>
  </cols>
  <sheetData>
    <row r="1" spans="1:31" s="8" customFormat="1" ht="24.95" customHeight="1" x14ac:dyDescent="0.2">
      <c r="A1" s="269"/>
      <c r="B1" s="269"/>
      <c r="C1" s="269"/>
      <c r="D1" s="270" t="s">
        <v>888</v>
      </c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2"/>
      <c r="AB1" s="279"/>
      <c r="AC1" s="279"/>
      <c r="AD1" s="279"/>
      <c r="AE1" s="279"/>
    </row>
    <row r="2" spans="1:31" s="8" customFormat="1" ht="24.95" customHeight="1" x14ac:dyDescent="0.2">
      <c r="A2" s="269"/>
      <c r="B2" s="269"/>
      <c r="C2" s="269"/>
      <c r="D2" s="273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5"/>
      <c r="AB2" s="279"/>
      <c r="AC2" s="279"/>
      <c r="AD2" s="279"/>
      <c r="AE2" s="279"/>
    </row>
    <row r="3" spans="1:31" s="8" customFormat="1" ht="24.95" customHeight="1" x14ac:dyDescent="0.2">
      <c r="A3" s="269"/>
      <c r="B3" s="269"/>
      <c r="C3" s="269"/>
      <c r="D3" s="276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8"/>
      <c r="AB3" s="279"/>
      <c r="AC3" s="279"/>
      <c r="AD3" s="279"/>
      <c r="AE3" s="279"/>
    </row>
    <row r="4" spans="1:31" s="6" customFormat="1" ht="15.75" thickBot="1" x14ac:dyDescent="0.2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</row>
    <row r="5" spans="1:31" s="6" customFormat="1" ht="28.5" customHeight="1" thickBot="1" x14ac:dyDescent="0.25">
      <c r="A5" s="107" t="s">
        <v>271</v>
      </c>
      <c r="B5" s="240"/>
      <c r="C5" s="240"/>
      <c r="D5" s="1"/>
      <c r="E5" s="1"/>
      <c r="F5" s="5"/>
      <c r="G5" s="5"/>
      <c r="H5" s="5"/>
      <c r="I5" s="5"/>
      <c r="J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"/>
      <c r="AC5" s="1"/>
      <c r="AD5" s="1"/>
      <c r="AE5" s="1"/>
    </row>
    <row r="6" spans="1:31" s="6" customFormat="1" ht="28.5" customHeight="1" thickBot="1" x14ac:dyDescent="0.25">
      <c r="A6" s="107" t="s">
        <v>316</v>
      </c>
      <c r="B6" s="240"/>
      <c r="C6" s="240"/>
      <c r="D6" s="1"/>
      <c r="E6" s="1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"/>
      <c r="AC6" s="1"/>
      <c r="AD6" s="1"/>
      <c r="AE6" s="1"/>
    </row>
    <row r="7" spans="1:31" s="6" customFormat="1" ht="28.5" customHeight="1" thickBot="1" x14ac:dyDescent="0.25">
      <c r="A7" s="107" t="s">
        <v>332</v>
      </c>
      <c r="B7" s="240"/>
      <c r="C7" s="240"/>
      <c r="D7" s="1"/>
      <c r="E7" s="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1"/>
      <c r="AC7" s="1"/>
      <c r="AD7" s="1"/>
      <c r="AE7" s="1"/>
    </row>
    <row r="8" spans="1:31" s="7" customFormat="1" ht="18" customHeight="1" thickBot="1" x14ac:dyDescent="0.25">
      <c r="A8" s="248" t="s">
        <v>0</v>
      </c>
      <c r="B8" s="209"/>
      <c r="C8" s="20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09"/>
      <c r="AC8" s="209"/>
      <c r="AD8" s="209"/>
      <c r="AE8" s="210"/>
    </row>
    <row r="9" spans="1:31" s="7" customFormat="1" ht="22.5" customHeight="1" thickBot="1" x14ac:dyDescent="0.25">
      <c r="A9" s="107" t="s">
        <v>543</v>
      </c>
      <c r="B9" s="242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4"/>
      <c r="Q9" s="245" t="s">
        <v>334</v>
      </c>
      <c r="R9" s="24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</row>
    <row r="10" spans="1:31" s="7" customFormat="1" ht="32.25" customHeight="1" thickBot="1" x14ac:dyDescent="0.25">
      <c r="A10" s="107" t="s">
        <v>1</v>
      </c>
      <c r="B10" s="242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4"/>
      <c r="Q10" s="214" t="s">
        <v>333</v>
      </c>
      <c r="R10" s="247"/>
      <c r="S10" s="237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9"/>
    </row>
    <row r="11" spans="1:31" s="7" customFormat="1" ht="18.75" customHeight="1" thickBot="1" x14ac:dyDescent="0.25">
      <c r="A11" s="208" t="s">
        <v>4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10"/>
    </row>
    <row r="12" spans="1:31" s="7" customFormat="1" ht="18.75" customHeight="1" thickBot="1" x14ac:dyDescent="0.25">
      <c r="A12" s="107" t="s">
        <v>335</v>
      </c>
      <c r="B12" s="211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3"/>
      <c r="Q12" s="214" t="s">
        <v>338</v>
      </c>
      <c r="R12" s="215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</row>
    <row r="13" spans="1:31" s="7" customFormat="1" ht="18.95" customHeight="1" thickBot="1" x14ac:dyDescent="0.25">
      <c r="A13" s="107" t="s">
        <v>336</v>
      </c>
      <c r="B13" s="211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3"/>
      <c r="Q13" s="216"/>
      <c r="R13" s="217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</row>
    <row r="14" spans="1:31" s="7" customFormat="1" ht="18.95" customHeight="1" thickBot="1" x14ac:dyDescent="0.25">
      <c r="A14" s="107" t="s">
        <v>337</v>
      </c>
      <c r="B14" s="223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5"/>
      <c r="Q14" s="218"/>
      <c r="R14" s="219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</row>
    <row r="15" spans="1:31" s="7" customFormat="1" ht="16.5" customHeight="1" x14ac:dyDescent="0.2">
      <c r="A15" s="208" t="s">
        <v>275</v>
      </c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28"/>
      <c r="AE15" s="58"/>
    </row>
    <row r="16" spans="1:31" s="9" customFormat="1" ht="30" customHeight="1" x14ac:dyDescent="0.2">
      <c r="A16" s="59" t="s">
        <v>277</v>
      </c>
      <c r="B16" s="229"/>
      <c r="C16" s="229"/>
      <c r="D16" s="229"/>
      <c r="E16" s="229"/>
      <c r="F16" s="229"/>
      <c r="G16" s="227" t="s">
        <v>278</v>
      </c>
      <c r="H16" s="227"/>
      <c r="I16" s="227"/>
      <c r="J16" s="220"/>
      <c r="K16" s="221"/>
      <c r="L16" s="60" t="s">
        <v>279</v>
      </c>
      <c r="M16" s="230"/>
      <c r="N16" s="231"/>
      <c r="O16" s="231"/>
      <c r="P16" s="232"/>
      <c r="Q16" s="233" t="s">
        <v>2</v>
      </c>
      <c r="R16" s="234"/>
      <c r="S16" s="147"/>
      <c r="T16" s="148"/>
      <c r="U16" s="148"/>
      <c r="V16" s="149"/>
      <c r="W16" s="233" t="s">
        <v>3</v>
      </c>
      <c r="X16" s="235"/>
      <c r="Y16" s="234"/>
      <c r="Z16" s="155"/>
      <c r="AA16" s="155"/>
      <c r="AB16" s="226" t="s">
        <v>339</v>
      </c>
      <c r="AC16" s="226"/>
      <c r="AD16" s="226"/>
      <c r="AE16" s="61"/>
    </row>
    <row r="17" spans="1:83" s="7" customFormat="1" ht="15" customHeight="1" thickBot="1" x14ac:dyDescent="0.25">
      <c r="A17" s="62"/>
      <c r="B17" s="63"/>
      <c r="C17" s="63"/>
      <c r="D17" s="63"/>
      <c r="E17" s="63"/>
      <c r="F17" s="64"/>
      <c r="G17" s="65"/>
      <c r="H17" s="65"/>
      <c r="I17" s="63"/>
      <c r="J17" s="63"/>
      <c r="K17" s="63"/>
      <c r="L17" s="64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7"/>
      <c r="CE17" s="10" t="s">
        <v>5</v>
      </c>
    </row>
    <row r="18" spans="1:83" s="7" customFormat="1" ht="15" customHeight="1" thickBot="1" x14ac:dyDescent="0.25">
      <c r="A18" s="175" t="s">
        <v>6</v>
      </c>
      <c r="B18" s="178" t="s">
        <v>308</v>
      </c>
      <c r="C18" s="180" t="s">
        <v>7</v>
      </c>
      <c r="D18" s="181"/>
      <c r="E18" s="182"/>
      <c r="F18" s="186" t="s">
        <v>496</v>
      </c>
      <c r="G18" s="291" t="s">
        <v>8</v>
      </c>
      <c r="H18" s="294" t="s">
        <v>9</v>
      </c>
      <c r="I18" s="295"/>
      <c r="J18" s="295"/>
      <c r="K18" s="295"/>
      <c r="L18" s="296"/>
      <c r="M18" s="302" t="s">
        <v>10</v>
      </c>
      <c r="N18" s="166"/>
      <c r="O18" s="166"/>
      <c r="P18" s="167"/>
      <c r="Q18" s="159" t="s">
        <v>497</v>
      </c>
      <c r="R18" s="253" t="s">
        <v>11</v>
      </c>
      <c r="S18" s="254"/>
      <c r="T18" s="254"/>
      <c r="U18" s="254"/>
      <c r="V18" s="254"/>
      <c r="W18" s="254"/>
      <c r="X18" s="255"/>
      <c r="Y18" s="259" t="s">
        <v>12</v>
      </c>
      <c r="Z18" s="260"/>
      <c r="AA18" s="261"/>
      <c r="AB18" s="166"/>
      <c r="AC18" s="166"/>
      <c r="AD18" s="167"/>
      <c r="AE18" s="261" t="s">
        <v>13</v>
      </c>
      <c r="CE18" s="10"/>
    </row>
    <row r="19" spans="1:83" s="7" customFormat="1" ht="25.5" customHeight="1" thickBot="1" x14ac:dyDescent="0.25">
      <c r="A19" s="176"/>
      <c r="B19" s="179"/>
      <c r="C19" s="183"/>
      <c r="D19" s="184"/>
      <c r="E19" s="185"/>
      <c r="F19" s="187"/>
      <c r="G19" s="292"/>
      <c r="H19" s="172" t="s">
        <v>14</v>
      </c>
      <c r="I19" s="289" t="s">
        <v>15</v>
      </c>
      <c r="J19" s="170" t="s">
        <v>16</v>
      </c>
      <c r="K19" s="300" t="s">
        <v>17</v>
      </c>
      <c r="L19" s="301"/>
      <c r="M19" s="303"/>
      <c r="N19" s="280" t="s">
        <v>19</v>
      </c>
      <c r="O19" s="281"/>
      <c r="P19" s="282"/>
      <c r="Q19" s="160"/>
      <c r="R19" s="256"/>
      <c r="S19" s="257"/>
      <c r="T19" s="257"/>
      <c r="U19" s="257"/>
      <c r="V19" s="257"/>
      <c r="W19" s="257"/>
      <c r="X19" s="258"/>
      <c r="Y19" s="262"/>
      <c r="Z19" s="263"/>
      <c r="AA19" s="264"/>
      <c r="AB19" s="250" t="s">
        <v>19</v>
      </c>
      <c r="AC19" s="251"/>
      <c r="AD19" s="252"/>
      <c r="AE19" s="264"/>
      <c r="CE19" s="10" t="s">
        <v>20</v>
      </c>
    </row>
    <row r="20" spans="1:83" s="7" customFormat="1" ht="126.75" customHeight="1" thickBot="1" x14ac:dyDescent="0.25">
      <c r="A20" s="176"/>
      <c r="B20" s="179"/>
      <c r="C20" s="283" t="s">
        <v>21</v>
      </c>
      <c r="D20" s="285" t="s">
        <v>22</v>
      </c>
      <c r="E20" s="287" t="s">
        <v>23</v>
      </c>
      <c r="F20" s="187"/>
      <c r="G20" s="292"/>
      <c r="H20" s="173"/>
      <c r="I20" s="297"/>
      <c r="J20" s="298"/>
      <c r="K20" s="289" t="s">
        <v>24</v>
      </c>
      <c r="L20" s="170" t="s">
        <v>25</v>
      </c>
      <c r="M20" s="303"/>
      <c r="N20" s="164" t="s">
        <v>280</v>
      </c>
      <c r="O20" s="168" t="s">
        <v>498</v>
      </c>
      <c r="P20" s="68" t="s">
        <v>26</v>
      </c>
      <c r="Q20" s="160"/>
      <c r="R20" s="69" t="s">
        <v>27</v>
      </c>
      <c r="S20" s="70" t="s">
        <v>28</v>
      </c>
      <c r="T20" s="70" t="s">
        <v>29</v>
      </c>
      <c r="U20" s="71" t="s">
        <v>30</v>
      </c>
      <c r="V20" s="72" t="s">
        <v>31</v>
      </c>
      <c r="W20" s="71" t="s">
        <v>32</v>
      </c>
      <c r="X20" s="73" t="s">
        <v>33</v>
      </c>
      <c r="Y20" s="262"/>
      <c r="Z20" s="263"/>
      <c r="AA20" s="264"/>
      <c r="AB20" s="164" t="s">
        <v>280</v>
      </c>
      <c r="AC20" s="168" t="s">
        <v>498</v>
      </c>
      <c r="AD20" s="68" t="s">
        <v>26</v>
      </c>
      <c r="AE20" s="264"/>
      <c r="CE20" s="10" t="s">
        <v>34</v>
      </c>
    </row>
    <row r="21" spans="1:83" s="7" customFormat="1" ht="21.75" customHeight="1" thickBot="1" x14ac:dyDescent="0.25">
      <c r="A21" s="177"/>
      <c r="B21" s="179"/>
      <c r="C21" s="284"/>
      <c r="D21" s="286"/>
      <c r="E21" s="288"/>
      <c r="F21" s="188"/>
      <c r="G21" s="293"/>
      <c r="H21" s="174"/>
      <c r="I21" s="290"/>
      <c r="J21" s="299"/>
      <c r="K21" s="290"/>
      <c r="L21" s="171"/>
      <c r="M21" s="304"/>
      <c r="N21" s="165"/>
      <c r="O21" s="169"/>
      <c r="P21" s="74" t="s">
        <v>499</v>
      </c>
      <c r="Q21" s="161"/>
      <c r="R21" s="150" t="s">
        <v>35</v>
      </c>
      <c r="S21" s="151"/>
      <c r="T21" s="268" t="s">
        <v>36</v>
      </c>
      <c r="U21" s="162"/>
      <c r="V21" s="151"/>
      <c r="W21" s="162" t="s">
        <v>37</v>
      </c>
      <c r="X21" s="163"/>
      <c r="Y21" s="265"/>
      <c r="Z21" s="266"/>
      <c r="AA21" s="267"/>
      <c r="AB21" s="165"/>
      <c r="AC21" s="169"/>
      <c r="AD21" s="74" t="s">
        <v>499</v>
      </c>
      <c r="AE21" s="267"/>
      <c r="CE21" s="10" t="s">
        <v>38</v>
      </c>
    </row>
    <row r="22" spans="1:83" ht="45.75" customHeight="1" x14ac:dyDescent="0.2">
      <c r="A22" s="85"/>
      <c r="B22" s="85"/>
      <c r="C22" s="143"/>
      <c r="D22" s="80"/>
      <c r="E22" s="80"/>
      <c r="F22" s="85"/>
      <c r="G22" s="81"/>
      <c r="H22" s="124" t="s">
        <v>49</v>
      </c>
      <c r="I22" s="76" t="str">
        <f>VLOOKUP(H22,'Listado P-RC'!$B$3:$F$194,2,FALSE)</f>
        <v>MECÁNICO</v>
      </c>
      <c r="J22" s="77" t="str">
        <f>VLOOKUP(H22,'Listado P-RC'!$B$3:$F$194,3,FALSE)</f>
        <v>Elementos manipulados con grúas/montacargas/tecle eléctrico</v>
      </c>
      <c r="K22" s="77" t="str">
        <f>VLOOKUP(H22,'Listado P-RC'!$B$3:$F$194,4,FALSE)</f>
        <v>Caída de Objetos</v>
      </c>
      <c r="L22" s="77" t="str">
        <f>VLOOKUP(H22,'Listado P-RC'!$B$3:$F$194,5,FALSE)</f>
        <v>Contusión, Aplastamiento (Superficie Cutánea Intacta), Traumatismo, Muerte</v>
      </c>
      <c r="M22" s="81"/>
      <c r="N22" s="75">
        <v>1</v>
      </c>
      <c r="O22" s="75">
        <v>10</v>
      </c>
      <c r="P22" s="78" t="str">
        <f>IF((N22*O22)&lt;=3,"Bajo",IF((N22*O22)&lt;=15,"Medio",IF((N22*O22)&lt;=50,"Alto",IF((N22*O22)&gt;50,"Crítico"))))</f>
        <v>Medio</v>
      </c>
      <c r="Q22" s="79" t="str">
        <f>IF((P22)="Bajo","ACEPTABLE",IF((P22)="Medio","ACEPTABLE",IF((P22)="Alto","NO ACEPTABLE","NO ACEPTABLE")))</f>
        <v>ACEPTABLE</v>
      </c>
      <c r="R22" s="82"/>
      <c r="S22" s="82"/>
      <c r="T22" s="82"/>
      <c r="U22" s="82" t="s">
        <v>541</v>
      </c>
      <c r="V22" s="82"/>
      <c r="W22" s="82" t="s">
        <v>541</v>
      </c>
      <c r="X22" s="82" t="s">
        <v>541</v>
      </c>
      <c r="Y22" s="204" t="s">
        <v>542</v>
      </c>
      <c r="Z22" s="204"/>
      <c r="AA22" s="204"/>
      <c r="AB22" s="75">
        <v>2</v>
      </c>
      <c r="AC22" s="75">
        <v>50</v>
      </c>
      <c r="AD22" s="78" t="str">
        <f>IF((AB22*AC22)&lt;=3,"Bajo",IF((AB22*AC22)&lt;=15,"Medio",IF((AB22*AC22)&lt;=50,"Alto",IF((AB22*AC22)&gt;50,"Crítico"))))</f>
        <v>Crítico</v>
      </c>
      <c r="AE22" s="84"/>
      <c r="AJ22" s="108">
        <v>1</v>
      </c>
    </row>
    <row r="23" spans="1:83" ht="45.75" customHeight="1" x14ac:dyDescent="0.2">
      <c r="A23" s="85"/>
      <c r="B23" s="85"/>
      <c r="C23" s="143"/>
      <c r="D23" s="80"/>
      <c r="E23" s="80"/>
      <c r="F23" s="85"/>
      <c r="G23" s="81"/>
      <c r="H23" s="126" t="s">
        <v>145</v>
      </c>
      <c r="I23" s="76" t="str">
        <f>VLOOKUP(H23,'Listado P-RC'!$B$3:$F$194,2,FALSE)</f>
        <v>LOCATIVO</v>
      </c>
      <c r="J23" s="77" t="str">
        <f>VLOOKUP(H23,'Listado P-RC'!$B$3:$F$194,3,FALSE)</f>
        <v>Falta de señalización</v>
      </c>
      <c r="K23" s="77" t="str">
        <f>VLOOKUP(H23,'Listado P-RC'!$B$3:$F$194,4,FALSE)</f>
        <v>Fugas</v>
      </c>
      <c r="L23" s="77" t="str">
        <f>VLOOKUP(H23,'Listado P-RC'!$B$3:$F$194,5,FALSE)</f>
        <v>Lesiones, asfixias</v>
      </c>
      <c r="M23" s="81"/>
      <c r="N23" s="75">
        <v>2</v>
      </c>
      <c r="O23" s="75">
        <v>20</v>
      </c>
      <c r="P23" s="78" t="str">
        <f t="shared" ref="P23:P77" si="0">IF((N23*O23)&lt;=3,"Bajo",IF((N23*O23)&lt;=15,"Medio",IF((N23*O23)&lt;=50,"Alto",IF((N23*O23)&gt;50,"Crítico"))))</f>
        <v>Alto</v>
      </c>
      <c r="Q23" s="79" t="str">
        <f t="shared" ref="Q23:Q76" si="1">IF((P23)="Bajo","ACEPTABLE",IF((P23)="Medio","ACEPTABLE",IF((P23)="Alto","NO ACEPTABLE","NO ACEPTABLE")))</f>
        <v>NO ACEPTABLE</v>
      </c>
      <c r="R23" s="82"/>
      <c r="S23" s="82"/>
      <c r="T23" s="82"/>
      <c r="U23" s="82"/>
      <c r="V23" s="82"/>
      <c r="W23" s="82"/>
      <c r="X23" s="82"/>
      <c r="Y23" s="109"/>
      <c r="Z23" s="109"/>
      <c r="AA23" s="109"/>
      <c r="AB23" s="75">
        <v>4</v>
      </c>
      <c r="AC23" s="75">
        <v>10</v>
      </c>
      <c r="AD23" s="78" t="str">
        <f>IF((AB23*AC23)&lt;=3,"Bajo",IF((AB23*AC23)&lt;=15,"Medio",IF((AB23*AC23)&lt;=50,"Alto",IF((AB23*AC23)&gt;50,"Crítico"))))</f>
        <v>Alto</v>
      </c>
      <c r="AE23" s="84"/>
      <c r="AJ23" s="108"/>
    </row>
    <row r="24" spans="1:83" ht="45.75" customHeight="1" x14ac:dyDescent="0.2">
      <c r="A24" s="85"/>
      <c r="B24" s="81"/>
      <c r="C24" s="143"/>
      <c r="D24" s="80"/>
      <c r="E24" s="80"/>
      <c r="F24" s="85"/>
      <c r="G24" s="81"/>
      <c r="H24" s="130" t="s">
        <v>503</v>
      </c>
      <c r="I24" s="76" t="str">
        <f>VLOOKUP(H24,'Listado P-RC'!$B$3:$F$194,2,FALSE)</f>
        <v>ELÉCTRICO</v>
      </c>
      <c r="J24" s="77" t="str">
        <f>VLOOKUP(H24,'Listado P-RC'!$B$3:$F$194,3,FALSE)</f>
        <v>Contactos eléctricos</v>
      </c>
      <c r="K24" s="77" t="str">
        <f>VLOOKUP(H24,'Listado P-RC'!$B$3:$F$194,4,FALSE)</f>
        <v>Contacto eléctrico</v>
      </c>
      <c r="L24" s="77" t="str">
        <f>VLOOKUP(H24,'Listado P-RC'!$B$3:$F$194,5,FALSE)</f>
        <v>Quemaduras, asfixia, paros cardiacos, conmoción e incluso la muerte. Traumatismo como lesiones secundarias</v>
      </c>
      <c r="M24" s="81"/>
      <c r="N24" s="75">
        <v>2</v>
      </c>
      <c r="O24" s="75">
        <v>50</v>
      </c>
      <c r="P24" s="78" t="str">
        <f t="shared" si="0"/>
        <v>Crítico</v>
      </c>
      <c r="Q24" s="79" t="str">
        <f t="shared" si="1"/>
        <v>NO ACEPTABLE</v>
      </c>
      <c r="R24" s="82"/>
      <c r="S24" s="82"/>
      <c r="T24" s="82"/>
      <c r="U24" s="82"/>
      <c r="V24" s="82"/>
      <c r="W24" s="82"/>
      <c r="X24" s="82"/>
      <c r="Y24" s="109"/>
      <c r="Z24" s="109"/>
      <c r="AA24" s="109"/>
      <c r="AB24" s="75">
        <v>2</v>
      </c>
      <c r="AC24" s="75"/>
      <c r="AD24" s="78" t="str">
        <f t="shared" ref="AD24:AD76" si="2">IF((AB24*AC24)&lt;=3,"Bajo",IF((AB24*AC24)&lt;=15,"Medio",IF((AB24*AC24)&lt;=50,"Alto",IF((AB24*AC24)&gt;50,"Crítico"))))</f>
        <v>Bajo</v>
      </c>
      <c r="AE24" s="84"/>
      <c r="AJ24" s="108"/>
    </row>
    <row r="25" spans="1:83" ht="45.75" customHeight="1" x14ac:dyDescent="0.2">
      <c r="A25" s="85"/>
      <c r="B25" s="81"/>
      <c r="C25" s="143"/>
      <c r="D25" s="80"/>
      <c r="E25" s="80"/>
      <c r="F25" s="85"/>
      <c r="G25" s="81"/>
      <c r="H25" s="131" t="s">
        <v>198</v>
      </c>
      <c r="I25" s="76" t="str">
        <f>VLOOKUP(H25,'Listado P-RC'!$B$3:$F$194,2,FALSE)</f>
        <v>FÍSICO</v>
      </c>
      <c r="J25" s="77" t="str">
        <f>VLOOKUP(H25,'Listado P-RC'!$B$3:$F$194,3,FALSE)</f>
        <v>Temperaturas altas</v>
      </c>
      <c r="K25" s="77" t="str">
        <f>VLOOKUP(H25,'Listado P-RC'!$B$3:$F$194,4,FALSE)</f>
        <v>Exposición a ambientes calurosos</v>
      </c>
      <c r="L25" s="77" t="str">
        <f>VLOOKUP(H25,'Listado P-RC'!$B$3:$F$194,5,FALSE)</f>
        <v>Deshidratación</v>
      </c>
      <c r="M25" s="81"/>
      <c r="N25" s="75"/>
      <c r="O25" s="75"/>
      <c r="P25" s="78" t="str">
        <f t="shared" si="0"/>
        <v>Bajo</v>
      </c>
      <c r="Q25" s="79" t="str">
        <f t="shared" si="1"/>
        <v>ACEPTABLE</v>
      </c>
      <c r="R25" s="82"/>
      <c r="S25" s="82"/>
      <c r="T25" s="82"/>
      <c r="U25" s="82"/>
      <c r="V25" s="82"/>
      <c r="W25" s="82"/>
      <c r="X25" s="82"/>
      <c r="Y25" s="109"/>
      <c r="Z25" s="109"/>
      <c r="AA25" s="109"/>
      <c r="AB25" s="75"/>
      <c r="AC25" s="75"/>
      <c r="AD25" s="78" t="str">
        <f t="shared" si="2"/>
        <v>Bajo</v>
      </c>
      <c r="AE25" s="84"/>
      <c r="AJ25" s="108"/>
    </row>
    <row r="26" spans="1:83" ht="45.75" customHeight="1" x14ac:dyDescent="0.2">
      <c r="A26" s="85"/>
      <c r="B26" s="81"/>
      <c r="C26" s="143"/>
      <c r="D26" s="80"/>
      <c r="E26" s="80"/>
      <c r="F26" s="85"/>
      <c r="G26" s="81"/>
      <c r="H26" s="132" t="s">
        <v>884</v>
      </c>
      <c r="I26" s="76" t="str">
        <f>VLOOKUP(H26,'Listado P-RC'!$B$3:$F$194,2,FALSE)</f>
        <v>FÍSICO-QUIMICO</v>
      </c>
      <c r="J26" s="77" t="str">
        <f>VLOOKUP(H26,'Listado P-RC'!$B$3:$F$194,3,FALSE)</f>
        <v>Sustancias químicas inflamables</v>
      </c>
      <c r="K26" s="77" t="str">
        <f>VLOOKUP(H26,'Listado P-RC'!$B$3:$F$194,4,FALSE)</f>
        <v>Incendios</v>
      </c>
      <c r="L26" s="77" t="str">
        <f>VLOOKUP(H26,'Listado P-RC'!$B$3:$F$194,5,FALSE)</f>
        <v>Quemaduras</v>
      </c>
      <c r="M26" s="81"/>
      <c r="N26" s="75"/>
      <c r="O26" s="75"/>
      <c r="P26" s="78" t="str">
        <f t="shared" si="0"/>
        <v>Bajo</v>
      </c>
      <c r="Q26" s="79" t="str">
        <f t="shared" si="1"/>
        <v>ACEPTABLE</v>
      </c>
      <c r="R26" s="82"/>
      <c r="S26" s="82"/>
      <c r="T26" s="82"/>
      <c r="U26" s="82"/>
      <c r="V26" s="82"/>
      <c r="W26" s="82"/>
      <c r="X26" s="82"/>
      <c r="Y26" s="109"/>
      <c r="Z26" s="109"/>
      <c r="AA26" s="109"/>
      <c r="AB26" s="75"/>
      <c r="AC26" s="75"/>
      <c r="AD26" s="78" t="str">
        <f t="shared" si="2"/>
        <v>Bajo</v>
      </c>
      <c r="AE26" s="84"/>
      <c r="AJ26" s="108"/>
    </row>
    <row r="27" spans="1:83" ht="45.75" customHeight="1" x14ac:dyDescent="0.2">
      <c r="A27" s="85"/>
      <c r="B27" s="81"/>
      <c r="C27" s="143"/>
      <c r="D27" s="80"/>
      <c r="E27" s="80"/>
      <c r="F27" s="85"/>
      <c r="G27" s="81"/>
      <c r="H27" s="134" t="s">
        <v>208</v>
      </c>
      <c r="I27" s="76" t="str">
        <f>VLOOKUP(H27,'Listado P-RC'!$B$3:$F$194,2,FALSE)</f>
        <v>QUÍMICO</v>
      </c>
      <c r="J27" s="77" t="str">
        <f>VLOOKUP(H27,'Listado P-RC'!$B$3:$F$194,3,FALSE)</f>
        <v>Sustancias Químicas, Vapores, Compuestos o productos químicos en general</v>
      </c>
      <c r="K27" s="77" t="str">
        <f>VLOOKUP(H27,'Listado P-RC'!$B$3:$F$194,4,FALSE)</f>
        <v>Inhalación de sustancias o agentes dañinos</v>
      </c>
      <c r="L27" s="77" t="str">
        <f>VLOOKUP(H27,'Listado P-RC'!$B$3:$F$194,5,FALSE)</f>
        <v>Asfixia, Intoxicación, Irritación, Neumoconiosis, problemas del aparato respiratorio, dolencias hepáticas, renales y neurológicas</v>
      </c>
      <c r="M27" s="81"/>
      <c r="N27" s="75"/>
      <c r="O27" s="75"/>
      <c r="P27" s="78" t="str">
        <f t="shared" si="0"/>
        <v>Bajo</v>
      </c>
      <c r="Q27" s="79" t="str">
        <f t="shared" si="1"/>
        <v>ACEPTABLE</v>
      </c>
      <c r="R27" s="82"/>
      <c r="S27" s="82"/>
      <c r="T27" s="82"/>
      <c r="U27" s="82"/>
      <c r="V27" s="82"/>
      <c r="W27" s="82"/>
      <c r="X27" s="82"/>
      <c r="Y27" s="109"/>
      <c r="Z27" s="109"/>
      <c r="AA27" s="109"/>
      <c r="AB27" s="75"/>
      <c r="AC27" s="75"/>
      <c r="AD27" s="78" t="str">
        <f t="shared" si="2"/>
        <v>Bajo</v>
      </c>
      <c r="AE27" s="84"/>
      <c r="AJ27" s="108"/>
    </row>
    <row r="28" spans="1:83" ht="45.75" customHeight="1" x14ac:dyDescent="0.2">
      <c r="A28" s="85"/>
      <c r="B28" s="81"/>
      <c r="C28" s="143"/>
      <c r="D28" s="80"/>
      <c r="E28" s="80"/>
      <c r="F28" s="85"/>
      <c r="G28" s="81"/>
      <c r="H28" s="135" t="s">
        <v>257</v>
      </c>
      <c r="I28" s="76" t="str">
        <f>VLOOKUP(H28,'Listado P-RC'!$B$3:$F$194,2,FALSE)</f>
        <v>BIOLOGICO</v>
      </c>
      <c r="J28" s="77" t="str">
        <f>VLOOKUP(H28,'Listado P-RC'!$B$3:$F$194,3,FALSE)</f>
        <v>Animales venenosos o agresivos</v>
      </c>
      <c r="K28" s="77" t="str">
        <f>VLOOKUP(H28,'Listado P-RC'!$B$3:$F$194,4,FALSE)</f>
        <v>Mordeduras, picaduras</v>
      </c>
      <c r="L28" s="77" t="str">
        <f>VLOOKUP(H28,'Listado P-RC'!$B$3:$F$194,5,FALSE)</f>
        <v>Heridas / Excoriaciones / Rasguños</v>
      </c>
      <c r="M28" s="81"/>
      <c r="N28" s="75"/>
      <c r="O28" s="75"/>
      <c r="P28" s="78" t="str">
        <f t="shared" si="0"/>
        <v>Bajo</v>
      </c>
      <c r="Q28" s="79" t="str">
        <f t="shared" si="1"/>
        <v>ACEPTABLE</v>
      </c>
      <c r="R28" s="82"/>
      <c r="S28" s="82"/>
      <c r="T28" s="82"/>
      <c r="U28" s="82"/>
      <c r="V28" s="82"/>
      <c r="W28" s="82"/>
      <c r="X28" s="82"/>
      <c r="Y28" s="109"/>
      <c r="Z28" s="109"/>
      <c r="AA28" s="109"/>
      <c r="AB28" s="75"/>
      <c r="AC28" s="75"/>
      <c r="AD28" s="78" t="str">
        <f t="shared" si="2"/>
        <v>Bajo</v>
      </c>
      <c r="AE28" s="84"/>
      <c r="AJ28" s="108"/>
    </row>
    <row r="29" spans="1:83" ht="45.75" customHeight="1" x14ac:dyDescent="0.2">
      <c r="A29" s="85"/>
      <c r="B29" s="81"/>
      <c r="C29" s="143"/>
      <c r="D29" s="80"/>
      <c r="E29" s="80"/>
      <c r="F29" s="85"/>
      <c r="G29" s="81"/>
      <c r="H29" s="136" t="s">
        <v>262</v>
      </c>
      <c r="I29" s="76" t="str">
        <f>VLOOKUP(H29,'Listado P-RC'!$B$3:$F$194,2,FALSE)</f>
        <v>ERGONÓMICO</v>
      </c>
      <c r="J29" s="77" t="str">
        <f>VLOOKUP(H29,'Listado P-RC'!$B$3:$F$194,3,FALSE)</f>
        <v>Dimensiones inadecuadas</v>
      </c>
      <c r="K29" s="77" t="str">
        <f>VLOOKUP(H29,'Listado P-RC'!$B$3:$F$194,4,FALSE)</f>
        <v>Desgaste</v>
      </c>
      <c r="L29" s="77" t="str">
        <f>VLOOKUP(H29,'Listado P-RC'!$B$3:$F$194,5,FALSE)</f>
        <v>Lesiones Muscoloesqueleticas</v>
      </c>
      <c r="M29" s="81"/>
      <c r="N29" s="75"/>
      <c r="O29" s="75"/>
      <c r="P29" s="78" t="str">
        <f t="shared" si="0"/>
        <v>Bajo</v>
      </c>
      <c r="Q29" s="79" t="str">
        <f t="shared" si="1"/>
        <v>ACEPTABLE</v>
      </c>
      <c r="R29" s="82"/>
      <c r="S29" s="82"/>
      <c r="T29" s="82"/>
      <c r="U29" s="82"/>
      <c r="V29" s="82"/>
      <c r="W29" s="82"/>
      <c r="X29" s="82"/>
      <c r="Y29" s="109"/>
      <c r="Z29" s="109"/>
      <c r="AA29" s="109"/>
      <c r="AB29" s="75"/>
      <c r="AC29" s="75"/>
      <c r="AD29" s="78" t="str">
        <f t="shared" si="2"/>
        <v>Bajo</v>
      </c>
      <c r="AE29" s="84"/>
      <c r="AJ29" s="108"/>
    </row>
    <row r="30" spans="1:83" ht="45.75" customHeight="1" x14ac:dyDescent="0.2">
      <c r="A30" s="85"/>
      <c r="B30" s="81"/>
      <c r="C30" s="143"/>
      <c r="D30" s="80"/>
      <c r="E30" s="80"/>
      <c r="F30" s="85"/>
      <c r="G30" s="81"/>
      <c r="H30" s="140" t="s">
        <v>249</v>
      </c>
      <c r="I30" s="76" t="str">
        <f>VLOOKUP(H30,'Listado P-RC'!$B$3:$F$194,2,FALSE)</f>
        <v>OTROS</v>
      </c>
      <c r="J30" s="77" t="str">
        <f>VLOOKUP(H30,'Listado P-RC'!$B$3:$F$194,3,FALSE)</f>
        <v>Movilización/Desplazamiento de personal</v>
      </c>
      <c r="K30" s="77" t="str">
        <f>VLOOKUP(H30,'Listado P-RC'!$B$3:$F$194,4,FALSE)</f>
        <v>Accidente</v>
      </c>
      <c r="L30" s="77" t="str">
        <f>VLOOKUP(H30,'Listado P-RC'!$B$3:$F$194,5,FALSE)</f>
        <v>Traumatismo, Contusiones, Muerte</v>
      </c>
      <c r="M30" s="81"/>
      <c r="N30" s="75"/>
      <c r="O30" s="75"/>
      <c r="P30" s="78" t="str">
        <f t="shared" si="0"/>
        <v>Bajo</v>
      </c>
      <c r="Q30" s="79" t="str">
        <f t="shared" si="1"/>
        <v>ACEPTABLE</v>
      </c>
      <c r="R30" s="82"/>
      <c r="S30" s="82"/>
      <c r="T30" s="82"/>
      <c r="U30" s="82"/>
      <c r="V30" s="82"/>
      <c r="W30" s="82"/>
      <c r="X30" s="82"/>
      <c r="Y30" s="109"/>
      <c r="Z30" s="109"/>
      <c r="AA30" s="109"/>
      <c r="AB30" s="75"/>
      <c r="AC30" s="75"/>
      <c r="AD30" s="78" t="str">
        <f t="shared" si="2"/>
        <v>Bajo</v>
      </c>
      <c r="AE30" s="84"/>
      <c r="AJ30" s="108"/>
    </row>
    <row r="31" spans="1:83" ht="45.75" customHeight="1" x14ac:dyDescent="0.2">
      <c r="A31" s="85"/>
      <c r="B31" s="81"/>
      <c r="C31" s="143"/>
      <c r="D31" s="80"/>
      <c r="E31" s="80"/>
      <c r="F31" s="85"/>
      <c r="G31" s="81"/>
      <c r="H31" s="144"/>
      <c r="I31" s="76" t="e">
        <f>VLOOKUP(H31,'Listado P-RC'!$B$3:$F$194,2,FALSE)</f>
        <v>#N/A</v>
      </c>
      <c r="J31" s="77" t="e">
        <f>VLOOKUP(H31,'Listado P-RC'!$B$3:$F$194,3,FALSE)</f>
        <v>#N/A</v>
      </c>
      <c r="K31" s="77" t="e">
        <f>VLOOKUP(H31,'Listado P-RC'!$B$3:$F$194,4,FALSE)</f>
        <v>#N/A</v>
      </c>
      <c r="L31" s="77" t="e">
        <f>VLOOKUP(H31,'Listado P-RC'!$B$3:$F$194,5,FALSE)</f>
        <v>#N/A</v>
      </c>
      <c r="M31" s="81"/>
      <c r="N31" s="75"/>
      <c r="O31" s="75"/>
      <c r="P31" s="78" t="str">
        <f t="shared" si="0"/>
        <v>Bajo</v>
      </c>
      <c r="Q31" s="79" t="str">
        <f t="shared" si="1"/>
        <v>ACEPTABLE</v>
      </c>
      <c r="R31" s="82"/>
      <c r="S31" s="82"/>
      <c r="T31" s="82"/>
      <c r="U31" s="82"/>
      <c r="V31" s="82"/>
      <c r="W31" s="82"/>
      <c r="X31" s="82"/>
      <c r="Y31" s="109"/>
      <c r="Z31" s="109"/>
      <c r="AA31" s="109"/>
      <c r="AB31" s="75"/>
      <c r="AC31" s="75"/>
      <c r="AD31" s="78" t="str">
        <f t="shared" si="2"/>
        <v>Bajo</v>
      </c>
      <c r="AE31" s="84"/>
      <c r="AJ31" s="108"/>
    </row>
    <row r="32" spans="1:83" ht="45.75" customHeight="1" x14ac:dyDescent="0.2">
      <c r="A32" s="85"/>
      <c r="B32" s="81"/>
      <c r="C32" s="143"/>
      <c r="D32" s="80"/>
      <c r="E32" s="80"/>
      <c r="F32" s="85"/>
      <c r="G32" s="81"/>
      <c r="H32" s="144"/>
      <c r="I32" s="76" t="e">
        <f>VLOOKUP(H32,'Listado P-RC'!$B$3:$F$194,2,FALSE)</f>
        <v>#N/A</v>
      </c>
      <c r="J32" s="77" t="e">
        <f>VLOOKUP(H32,'Listado P-RC'!$B$3:$F$194,3,FALSE)</f>
        <v>#N/A</v>
      </c>
      <c r="K32" s="77" t="e">
        <f>VLOOKUP(H32,'Listado P-RC'!$B$3:$F$194,4,FALSE)</f>
        <v>#N/A</v>
      </c>
      <c r="L32" s="77" t="e">
        <f>VLOOKUP(H32,'Listado P-RC'!$B$3:$F$194,5,FALSE)</f>
        <v>#N/A</v>
      </c>
      <c r="M32" s="81"/>
      <c r="N32" s="75"/>
      <c r="O32" s="75"/>
      <c r="P32" s="78" t="str">
        <f t="shared" si="0"/>
        <v>Bajo</v>
      </c>
      <c r="Q32" s="79" t="str">
        <f t="shared" si="1"/>
        <v>ACEPTABLE</v>
      </c>
      <c r="R32" s="82"/>
      <c r="S32" s="82"/>
      <c r="T32" s="82"/>
      <c r="U32" s="82"/>
      <c r="V32" s="82"/>
      <c r="W32" s="82"/>
      <c r="X32" s="82"/>
      <c r="Y32" s="109"/>
      <c r="Z32" s="109"/>
      <c r="AA32" s="109"/>
      <c r="AB32" s="75"/>
      <c r="AC32" s="75"/>
      <c r="AD32" s="78" t="str">
        <f t="shared" si="2"/>
        <v>Bajo</v>
      </c>
      <c r="AE32" s="84"/>
      <c r="AJ32" s="108"/>
    </row>
    <row r="33" spans="1:36" ht="45.75" customHeight="1" x14ac:dyDescent="0.2">
      <c r="A33" s="85"/>
      <c r="B33" s="81"/>
      <c r="C33" s="143"/>
      <c r="D33" s="80"/>
      <c r="E33" s="80"/>
      <c r="F33" s="85"/>
      <c r="G33" s="81"/>
      <c r="H33" s="144"/>
      <c r="I33" s="76" t="e">
        <f>VLOOKUP(H33,'Listado P-RC'!$B$3:$F$194,2,FALSE)</f>
        <v>#N/A</v>
      </c>
      <c r="J33" s="77" t="e">
        <f>VLOOKUP(H33,'Listado P-RC'!$B$3:$F$194,3,FALSE)</f>
        <v>#N/A</v>
      </c>
      <c r="K33" s="77" t="e">
        <f>VLOOKUP(H33,'Listado P-RC'!$B$3:$F$194,4,FALSE)</f>
        <v>#N/A</v>
      </c>
      <c r="L33" s="77" t="e">
        <f>VLOOKUP(H33,'Listado P-RC'!$B$3:$F$194,5,FALSE)</f>
        <v>#N/A</v>
      </c>
      <c r="M33" s="81"/>
      <c r="N33" s="75"/>
      <c r="O33" s="75"/>
      <c r="P33" s="78" t="str">
        <f t="shared" si="0"/>
        <v>Bajo</v>
      </c>
      <c r="Q33" s="79" t="str">
        <f t="shared" si="1"/>
        <v>ACEPTABLE</v>
      </c>
      <c r="R33" s="82"/>
      <c r="S33" s="82"/>
      <c r="T33" s="82"/>
      <c r="U33" s="82"/>
      <c r="V33" s="82"/>
      <c r="W33" s="82"/>
      <c r="X33" s="82"/>
      <c r="Y33" s="109"/>
      <c r="Z33" s="109"/>
      <c r="AA33" s="109"/>
      <c r="AB33" s="75"/>
      <c r="AC33" s="75"/>
      <c r="AD33" s="78" t="str">
        <f t="shared" si="2"/>
        <v>Bajo</v>
      </c>
      <c r="AE33" s="84"/>
      <c r="AJ33" s="108"/>
    </row>
    <row r="34" spans="1:36" ht="45.75" customHeight="1" x14ac:dyDescent="0.2">
      <c r="A34" s="85"/>
      <c r="B34" s="81"/>
      <c r="C34" s="143"/>
      <c r="D34" s="80"/>
      <c r="E34" s="80"/>
      <c r="F34" s="85"/>
      <c r="G34" s="81"/>
      <c r="H34" s="144"/>
      <c r="I34" s="76" t="e">
        <f>VLOOKUP(H34,'Listado P-RC'!$B$3:$F$194,2,FALSE)</f>
        <v>#N/A</v>
      </c>
      <c r="J34" s="77" t="e">
        <f>VLOOKUP(H34,'Listado P-RC'!$B$3:$F$194,3,FALSE)</f>
        <v>#N/A</v>
      </c>
      <c r="K34" s="77" t="e">
        <f>VLOOKUP(H34,'Listado P-RC'!$B$3:$F$194,4,FALSE)</f>
        <v>#N/A</v>
      </c>
      <c r="L34" s="77" t="e">
        <f>VLOOKUP(H34,'Listado P-RC'!$B$3:$F$194,5,FALSE)</f>
        <v>#N/A</v>
      </c>
      <c r="M34" s="81"/>
      <c r="N34" s="75"/>
      <c r="O34" s="75"/>
      <c r="P34" s="78" t="str">
        <f t="shared" si="0"/>
        <v>Bajo</v>
      </c>
      <c r="Q34" s="79" t="str">
        <f t="shared" si="1"/>
        <v>ACEPTABLE</v>
      </c>
      <c r="R34" s="82"/>
      <c r="S34" s="82"/>
      <c r="T34" s="82"/>
      <c r="U34" s="82"/>
      <c r="V34" s="82"/>
      <c r="W34" s="82"/>
      <c r="X34" s="82"/>
      <c r="Y34" s="109"/>
      <c r="Z34" s="109"/>
      <c r="AA34" s="109"/>
      <c r="AB34" s="75"/>
      <c r="AC34" s="75"/>
      <c r="AD34" s="78" t="str">
        <f t="shared" si="2"/>
        <v>Bajo</v>
      </c>
      <c r="AE34" s="84"/>
      <c r="AJ34" s="108"/>
    </row>
    <row r="35" spans="1:36" ht="45.75" customHeight="1" x14ac:dyDescent="0.2">
      <c r="A35" s="85"/>
      <c r="B35" s="81"/>
      <c r="C35" s="143"/>
      <c r="D35" s="80"/>
      <c r="E35" s="80"/>
      <c r="F35" s="85"/>
      <c r="G35" s="81"/>
      <c r="H35" s="144"/>
      <c r="I35" s="76" t="e">
        <f>VLOOKUP(H35,'Listado P-RC'!$B$3:$F$194,2,FALSE)</f>
        <v>#N/A</v>
      </c>
      <c r="J35" s="77" t="e">
        <f>VLOOKUP(H35,'Listado P-RC'!$B$3:$F$194,3,FALSE)</f>
        <v>#N/A</v>
      </c>
      <c r="K35" s="77" t="e">
        <f>VLOOKUP(H35,'Listado P-RC'!$B$3:$F$194,4,FALSE)</f>
        <v>#N/A</v>
      </c>
      <c r="L35" s="77" t="e">
        <f>VLOOKUP(H35,'Listado P-RC'!$B$3:$F$194,5,FALSE)</f>
        <v>#N/A</v>
      </c>
      <c r="M35" s="81"/>
      <c r="N35" s="75"/>
      <c r="O35" s="75"/>
      <c r="P35" s="78" t="str">
        <f t="shared" si="0"/>
        <v>Bajo</v>
      </c>
      <c r="Q35" s="79" t="str">
        <f t="shared" si="1"/>
        <v>ACEPTABLE</v>
      </c>
      <c r="R35" s="82"/>
      <c r="S35" s="82"/>
      <c r="T35" s="82"/>
      <c r="U35" s="82"/>
      <c r="V35" s="82"/>
      <c r="W35" s="82"/>
      <c r="X35" s="82"/>
      <c r="Y35" s="109"/>
      <c r="Z35" s="109"/>
      <c r="AA35" s="109"/>
      <c r="AB35" s="75"/>
      <c r="AC35" s="75"/>
      <c r="AD35" s="78" t="str">
        <f t="shared" si="2"/>
        <v>Bajo</v>
      </c>
      <c r="AE35" s="84"/>
      <c r="AJ35" s="108"/>
    </row>
    <row r="36" spans="1:36" ht="45.75" customHeight="1" x14ac:dyDescent="0.2">
      <c r="A36" s="85"/>
      <c r="B36" s="81"/>
      <c r="C36" s="143"/>
      <c r="D36" s="80"/>
      <c r="E36" s="80"/>
      <c r="F36" s="85"/>
      <c r="G36" s="81"/>
      <c r="H36" s="144"/>
      <c r="I36" s="76" t="e">
        <f>VLOOKUP(H36,'Listado P-RC'!$B$3:$F$194,2,FALSE)</f>
        <v>#N/A</v>
      </c>
      <c r="J36" s="77" t="e">
        <f>VLOOKUP(H36,'Listado P-RC'!$B$3:$F$194,3,FALSE)</f>
        <v>#N/A</v>
      </c>
      <c r="K36" s="77" t="e">
        <f>VLOOKUP(H36,'Listado P-RC'!$B$3:$F$194,4,FALSE)</f>
        <v>#N/A</v>
      </c>
      <c r="L36" s="77" t="e">
        <f>VLOOKUP(H36,'Listado P-RC'!$B$3:$F$194,5,FALSE)</f>
        <v>#N/A</v>
      </c>
      <c r="M36" s="81"/>
      <c r="N36" s="75"/>
      <c r="O36" s="75"/>
      <c r="P36" s="78" t="str">
        <f t="shared" si="0"/>
        <v>Bajo</v>
      </c>
      <c r="Q36" s="79" t="str">
        <f t="shared" si="1"/>
        <v>ACEPTABLE</v>
      </c>
      <c r="R36" s="82"/>
      <c r="S36" s="82"/>
      <c r="T36" s="82"/>
      <c r="U36" s="82"/>
      <c r="V36" s="82"/>
      <c r="W36" s="82"/>
      <c r="X36" s="82"/>
      <c r="Y36" s="109"/>
      <c r="Z36" s="109"/>
      <c r="AA36" s="109"/>
      <c r="AB36" s="75"/>
      <c r="AC36" s="75"/>
      <c r="AD36" s="78" t="str">
        <f t="shared" si="2"/>
        <v>Bajo</v>
      </c>
      <c r="AE36" s="84"/>
      <c r="AJ36" s="108"/>
    </row>
    <row r="37" spans="1:36" ht="45.75" customHeight="1" x14ac:dyDescent="0.2">
      <c r="A37" s="85"/>
      <c r="B37" s="81"/>
      <c r="C37" s="143"/>
      <c r="D37" s="80"/>
      <c r="E37" s="80"/>
      <c r="F37" s="85"/>
      <c r="G37" s="81"/>
      <c r="H37" s="144"/>
      <c r="I37" s="76" t="e">
        <f>VLOOKUP(H37,'Listado P-RC'!$B$3:$F$194,2,FALSE)</f>
        <v>#N/A</v>
      </c>
      <c r="J37" s="77" t="e">
        <f>VLOOKUP(H37,'Listado P-RC'!$B$3:$F$194,3,FALSE)</f>
        <v>#N/A</v>
      </c>
      <c r="K37" s="77" t="e">
        <f>VLOOKUP(H37,'Listado P-RC'!$B$3:$F$194,4,FALSE)</f>
        <v>#N/A</v>
      </c>
      <c r="L37" s="77" t="e">
        <f>VLOOKUP(H37,'Listado P-RC'!$B$3:$F$194,5,FALSE)</f>
        <v>#N/A</v>
      </c>
      <c r="M37" s="81"/>
      <c r="N37" s="75"/>
      <c r="O37" s="75"/>
      <c r="P37" s="78" t="str">
        <f t="shared" si="0"/>
        <v>Bajo</v>
      </c>
      <c r="Q37" s="79" t="str">
        <f t="shared" si="1"/>
        <v>ACEPTABLE</v>
      </c>
      <c r="R37" s="82"/>
      <c r="S37" s="82"/>
      <c r="T37" s="82"/>
      <c r="U37" s="82"/>
      <c r="V37" s="82"/>
      <c r="W37" s="82"/>
      <c r="X37" s="82"/>
      <c r="Y37" s="109"/>
      <c r="Z37" s="109"/>
      <c r="AA37" s="109"/>
      <c r="AB37" s="75"/>
      <c r="AC37" s="75"/>
      <c r="AD37" s="78" t="str">
        <f t="shared" si="2"/>
        <v>Bajo</v>
      </c>
      <c r="AE37" s="84"/>
      <c r="AJ37" s="108"/>
    </row>
    <row r="38" spans="1:36" ht="45.75" customHeight="1" x14ac:dyDescent="0.2">
      <c r="A38" s="85"/>
      <c r="B38" s="81"/>
      <c r="C38" s="143"/>
      <c r="D38" s="80"/>
      <c r="E38" s="80"/>
      <c r="F38" s="85"/>
      <c r="G38" s="81"/>
      <c r="H38" s="144"/>
      <c r="I38" s="76" t="e">
        <f>VLOOKUP(H38,'Listado P-RC'!$B$3:$F$194,2,FALSE)</f>
        <v>#N/A</v>
      </c>
      <c r="J38" s="77" t="e">
        <f>VLOOKUP(H38,'Listado P-RC'!$B$3:$F$194,3,FALSE)</f>
        <v>#N/A</v>
      </c>
      <c r="K38" s="77" t="e">
        <f>VLOOKUP(H38,'Listado P-RC'!$B$3:$F$194,4,FALSE)</f>
        <v>#N/A</v>
      </c>
      <c r="L38" s="77" t="e">
        <f>VLOOKUP(H38,'Listado P-RC'!$B$3:$F$194,5,FALSE)</f>
        <v>#N/A</v>
      </c>
      <c r="M38" s="81"/>
      <c r="N38" s="75"/>
      <c r="O38" s="75"/>
      <c r="P38" s="78" t="str">
        <f t="shared" si="0"/>
        <v>Bajo</v>
      </c>
      <c r="Q38" s="79" t="str">
        <f t="shared" si="1"/>
        <v>ACEPTABLE</v>
      </c>
      <c r="R38" s="82"/>
      <c r="S38" s="82"/>
      <c r="T38" s="82"/>
      <c r="U38" s="82"/>
      <c r="V38" s="82"/>
      <c r="W38" s="82"/>
      <c r="X38" s="82"/>
      <c r="Y38" s="109"/>
      <c r="Z38" s="109"/>
      <c r="AA38" s="109"/>
      <c r="AB38" s="75"/>
      <c r="AC38" s="75"/>
      <c r="AD38" s="78" t="str">
        <f t="shared" si="2"/>
        <v>Bajo</v>
      </c>
      <c r="AE38" s="84"/>
      <c r="AJ38" s="108"/>
    </row>
    <row r="39" spans="1:36" ht="45.75" customHeight="1" x14ac:dyDescent="0.2">
      <c r="A39" s="85"/>
      <c r="B39" s="81"/>
      <c r="C39" s="143"/>
      <c r="D39" s="80"/>
      <c r="E39" s="80"/>
      <c r="F39" s="85"/>
      <c r="G39" s="81"/>
      <c r="H39" s="144"/>
      <c r="I39" s="76" t="e">
        <f>VLOOKUP(H39,'Listado P-RC'!$B$3:$F$194,2,FALSE)</f>
        <v>#N/A</v>
      </c>
      <c r="J39" s="77" t="e">
        <f>VLOOKUP(H39,'Listado P-RC'!$B$3:$F$194,3,FALSE)</f>
        <v>#N/A</v>
      </c>
      <c r="K39" s="77" t="e">
        <f>VLOOKUP(H39,'Listado P-RC'!$B$3:$F$194,4,FALSE)</f>
        <v>#N/A</v>
      </c>
      <c r="L39" s="77" t="e">
        <f>VLOOKUP(H39,'Listado P-RC'!$B$3:$F$194,5,FALSE)</f>
        <v>#N/A</v>
      </c>
      <c r="M39" s="81"/>
      <c r="N39" s="75"/>
      <c r="O39" s="75"/>
      <c r="P39" s="78" t="str">
        <f t="shared" si="0"/>
        <v>Bajo</v>
      </c>
      <c r="Q39" s="79" t="str">
        <f t="shared" si="1"/>
        <v>ACEPTABLE</v>
      </c>
      <c r="R39" s="82"/>
      <c r="S39" s="82"/>
      <c r="T39" s="82"/>
      <c r="U39" s="82"/>
      <c r="V39" s="82"/>
      <c r="W39" s="82"/>
      <c r="X39" s="82"/>
      <c r="Y39" s="109"/>
      <c r="Z39" s="109"/>
      <c r="AA39" s="109"/>
      <c r="AB39" s="75"/>
      <c r="AC39" s="75"/>
      <c r="AD39" s="78" t="str">
        <f t="shared" si="2"/>
        <v>Bajo</v>
      </c>
      <c r="AE39" s="84"/>
      <c r="AJ39" s="108"/>
    </row>
    <row r="40" spans="1:36" ht="45.75" customHeight="1" x14ac:dyDescent="0.2">
      <c r="A40" s="85"/>
      <c r="B40" s="81"/>
      <c r="C40" s="143"/>
      <c r="D40" s="80"/>
      <c r="E40" s="80"/>
      <c r="F40" s="85"/>
      <c r="G40" s="81"/>
      <c r="H40" s="144"/>
      <c r="I40" s="76" t="e">
        <f>VLOOKUP(H40,'Listado P-RC'!$B$3:$F$194,2,FALSE)</f>
        <v>#N/A</v>
      </c>
      <c r="J40" s="77" t="e">
        <f>VLOOKUP(H40,'Listado P-RC'!$B$3:$F$194,3,FALSE)</f>
        <v>#N/A</v>
      </c>
      <c r="K40" s="77" t="e">
        <f>VLOOKUP(H40,'Listado P-RC'!$B$3:$F$194,4,FALSE)</f>
        <v>#N/A</v>
      </c>
      <c r="L40" s="77" t="e">
        <f>VLOOKUP(H40,'Listado P-RC'!$B$3:$F$194,5,FALSE)</f>
        <v>#N/A</v>
      </c>
      <c r="M40" s="81"/>
      <c r="N40" s="75"/>
      <c r="O40" s="75"/>
      <c r="P40" s="78" t="str">
        <f t="shared" si="0"/>
        <v>Bajo</v>
      </c>
      <c r="Q40" s="79" t="str">
        <f t="shared" si="1"/>
        <v>ACEPTABLE</v>
      </c>
      <c r="R40" s="82"/>
      <c r="S40" s="82"/>
      <c r="T40" s="82"/>
      <c r="U40" s="82"/>
      <c r="V40" s="82"/>
      <c r="W40" s="82"/>
      <c r="X40" s="82"/>
      <c r="Y40" s="109"/>
      <c r="Z40" s="109"/>
      <c r="AA40" s="109"/>
      <c r="AB40" s="75"/>
      <c r="AC40" s="75"/>
      <c r="AD40" s="78" t="str">
        <f t="shared" si="2"/>
        <v>Bajo</v>
      </c>
      <c r="AE40" s="84"/>
      <c r="AJ40" s="108"/>
    </row>
    <row r="41" spans="1:36" ht="45.75" customHeight="1" x14ac:dyDescent="0.2">
      <c r="A41" s="85"/>
      <c r="B41" s="81"/>
      <c r="C41" s="143"/>
      <c r="D41" s="80"/>
      <c r="E41" s="80"/>
      <c r="F41" s="85"/>
      <c r="G41" s="81"/>
      <c r="H41" s="144"/>
      <c r="I41" s="76" t="e">
        <f>VLOOKUP(H41,'Listado P-RC'!$B$3:$F$194,2,FALSE)</f>
        <v>#N/A</v>
      </c>
      <c r="J41" s="77" t="e">
        <f>VLOOKUP(H41,'Listado P-RC'!$B$3:$F$194,3,FALSE)</f>
        <v>#N/A</v>
      </c>
      <c r="K41" s="77" t="e">
        <f>VLOOKUP(H41,'Listado P-RC'!$B$3:$F$194,4,FALSE)</f>
        <v>#N/A</v>
      </c>
      <c r="L41" s="77" t="e">
        <f>VLOOKUP(H41,'Listado P-RC'!$B$3:$F$194,5,FALSE)</f>
        <v>#N/A</v>
      </c>
      <c r="M41" s="81"/>
      <c r="N41" s="75"/>
      <c r="O41" s="75"/>
      <c r="P41" s="78" t="str">
        <f t="shared" si="0"/>
        <v>Bajo</v>
      </c>
      <c r="Q41" s="79" t="str">
        <f t="shared" si="1"/>
        <v>ACEPTABLE</v>
      </c>
      <c r="R41" s="82"/>
      <c r="S41" s="82"/>
      <c r="T41" s="82"/>
      <c r="U41" s="82"/>
      <c r="V41" s="82"/>
      <c r="W41" s="82"/>
      <c r="X41" s="82"/>
      <c r="Y41" s="109"/>
      <c r="Z41" s="109"/>
      <c r="AA41" s="109"/>
      <c r="AB41" s="75"/>
      <c r="AC41" s="75"/>
      <c r="AD41" s="78" t="str">
        <f t="shared" si="2"/>
        <v>Bajo</v>
      </c>
      <c r="AE41" s="84"/>
      <c r="AJ41" s="108"/>
    </row>
    <row r="42" spans="1:36" ht="45.75" customHeight="1" x14ac:dyDescent="0.2">
      <c r="A42" s="85"/>
      <c r="B42" s="81"/>
      <c r="C42" s="143"/>
      <c r="D42" s="80"/>
      <c r="E42" s="80"/>
      <c r="F42" s="85"/>
      <c r="G42" s="81"/>
      <c r="H42" s="144"/>
      <c r="I42" s="76" t="e">
        <f>VLOOKUP(H42,'Listado P-RC'!$B$3:$F$194,2,FALSE)</f>
        <v>#N/A</v>
      </c>
      <c r="J42" s="77" t="e">
        <f>VLOOKUP(H42,'Listado P-RC'!$B$3:$F$194,3,FALSE)</f>
        <v>#N/A</v>
      </c>
      <c r="K42" s="77" t="e">
        <f>VLOOKUP(H42,'Listado P-RC'!$B$3:$F$194,4,FALSE)</f>
        <v>#N/A</v>
      </c>
      <c r="L42" s="77" t="e">
        <f>VLOOKUP(H42,'Listado P-RC'!$B$3:$F$194,5,FALSE)</f>
        <v>#N/A</v>
      </c>
      <c r="M42" s="81"/>
      <c r="N42" s="75"/>
      <c r="O42" s="75"/>
      <c r="P42" s="78" t="str">
        <f t="shared" si="0"/>
        <v>Bajo</v>
      </c>
      <c r="Q42" s="79" t="str">
        <f t="shared" si="1"/>
        <v>ACEPTABLE</v>
      </c>
      <c r="R42" s="82"/>
      <c r="S42" s="82"/>
      <c r="T42" s="82"/>
      <c r="U42" s="82"/>
      <c r="V42" s="82"/>
      <c r="W42" s="82"/>
      <c r="X42" s="82"/>
      <c r="Y42" s="109"/>
      <c r="Z42" s="109"/>
      <c r="AA42" s="109"/>
      <c r="AB42" s="75"/>
      <c r="AC42" s="75"/>
      <c r="AD42" s="78" t="str">
        <f t="shared" si="2"/>
        <v>Bajo</v>
      </c>
      <c r="AE42" s="84"/>
      <c r="AJ42" s="108"/>
    </row>
    <row r="43" spans="1:36" ht="45.75" customHeight="1" x14ac:dyDescent="0.2">
      <c r="A43" s="85"/>
      <c r="B43" s="81"/>
      <c r="C43" s="143"/>
      <c r="D43" s="80"/>
      <c r="E43" s="80"/>
      <c r="F43" s="85"/>
      <c r="G43" s="81"/>
      <c r="H43" s="144"/>
      <c r="I43" s="76" t="e">
        <f>VLOOKUP(H43,'Listado P-RC'!$B$3:$F$194,2,FALSE)</f>
        <v>#N/A</v>
      </c>
      <c r="J43" s="77" t="e">
        <f>VLOOKUP(H43,'Listado P-RC'!$B$3:$F$194,3,FALSE)</f>
        <v>#N/A</v>
      </c>
      <c r="K43" s="77" t="e">
        <f>VLOOKUP(H43,'Listado P-RC'!$B$3:$F$194,4,FALSE)</f>
        <v>#N/A</v>
      </c>
      <c r="L43" s="77" t="e">
        <f>VLOOKUP(H43,'Listado P-RC'!$B$3:$F$194,5,FALSE)</f>
        <v>#N/A</v>
      </c>
      <c r="M43" s="81"/>
      <c r="N43" s="75"/>
      <c r="O43" s="75"/>
      <c r="P43" s="78" t="str">
        <f t="shared" si="0"/>
        <v>Bajo</v>
      </c>
      <c r="Q43" s="79" t="str">
        <f t="shared" si="1"/>
        <v>ACEPTABLE</v>
      </c>
      <c r="R43" s="82"/>
      <c r="S43" s="82"/>
      <c r="T43" s="82"/>
      <c r="U43" s="82"/>
      <c r="V43" s="82"/>
      <c r="W43" s="82"/>
      <c r="X43" s="82"/>
      <c r="Y43" s="109"/>
      <c r="Z43" s="109"/>
      <c r="AA43" s="109"/>
      <c r="AB43" s="75"/>
      <c r="AC43" s="75"/>
      <c r="AD43" s="78" t="str">
        <f t="shared" si="2"/>
        <v>Bajo</v>
      </c>
      <c r="AE43" s="84"/>
      <c r="AJ43" s="108"/>
    </row>
    <row r="44" spans="1:36" ht="45.75" customHeight="1" x14ac:dyDescent="0.2">
      <c r="A44" s="85"/>
      <c r="B44" s="81"/>
      <c r="C44" s="143"/>
      <c r="D44" s="80"/>
      <c r="E44" s="80"/>
      <c r="F44" s="85"/>
      <c r="G44" s="81"/>
      <c r="H44" s="144"/>
      <c r="I44" s="76" t="e">
        <f>VLOOKUP(H44,'Listado P-RC'!$B$3:$F$194,2,FALSE)</f>
        <v>#N/A</v>
      </c>
      <c r="J44" s="77" t="e">
        <f>VLOOKUP(H44,'Listado P-RC'!$B$3:$F$194,3,FALSE)</f>
        <v>#N/A</v>
      </c>
      <c r="K44" s="77" t="e">
        <f>VLOOKUP(H44,'Listado P-RC'!$B$3:$F$194,4,FALSE)</f>
        <v>#N/A</v>
      </c>
      <c r="L44" s="77" t="e">
        <f>VLOOKUP(H44,'Listado P-RC'!$B$3:$F$194,5,FALSE)</f>
        <v>#N/A</v>
      </c>
      <c r="M44" s="81"/>
      <c r="N44" s="75"/>
      <c r="O44" s="75"/>
      <c r="P44" s="78" t="str">
        <f t="shared" si="0"/>
        <v>Bajo</v>
      </c>
      <c r="Q44" s="79" t="str">
        <f t="shared" si="1"/>
        <v>ACEPTABLE</v>
      </c>
      <c r="R44" s="82"/>
      <c r="S44" s="82"/>
      <c r="T44" s="82"/>
      <c r="U44" s="82"/>
      <c r="V44" s="82"/>
      <c r="W44" s="82"/>
      <c r="X44" s="82"/>
      <c r="Y44" s="109"/>
      <c r="Z44" s="109"/>
      <c r="AA44" s="109"/>
      <c r="AB44" s="75"/>
      <c r="AC44" s="75"/>
      <c r="AD44" s="78" t="str">
        <f t="shared" si="2"/>
        <v>Bajo</v>
      </c>
      <c r="AE44" s="84"/>
      <c r="AJ44" s="108"/>
    </row>
    <row r="45" spans="1:36" ht="45.75" customHeight="1" x14ac:dyDescent="0.2">
      <c r="A45" s="85"/>
      <c r="B45" s="81"/>
      <c r="C45" s="143"/>
      <c r="D45" s="80"/>
      <c r="E45" s="80"/>
      <c r="F45" s="85"/>
      <c r="G45" s="81"/>
      <c r="H45" s="144"/>
      <c r="I45" s="76" t="e">
        <f>VLOOKUP(H45,'Listado P-RC'!$B$3:$F$194,2,FALSE)</f>
        <v>#N/A</v>
      </c>
      <c r="J45" s="77" t="e">
        <f>VLOOKUP(H45,'Listado P-RC'!$B$3:$F$194,3,FALSE)</f>
        <v>#N/A</v>
      </c>
      <c r="K45" s="77" t="e">
        <f>VLOOKUP(H45,'Listado P-RC'!$B$3:$F$194,4,FALSE)</f>
        <v>#N/A</v>
      </c>
      <c r="L45" s="77" t="e">
        <f>VLOOKUP(H45,'Listado P-RC'!$B$3:$F$194,5,FALSE)</f>
        <v>#N/A</v>
      </c>
      <c r="M45" s="81"/>
      <c r="N45" s="75"/>
      <c r="O45" s="75"/>
      <c r="P45" s="78" t="str">
        <f t="shared" si="0"/>
        <v>Bajo</v>
      </c>
      <c r="Q45" s="79" t="str">
        <f t="shared" si="1"/>
        <v>ACEPTABLE</v>
      </c>
      <c r="R45" s="82"/>
      <c r="S45" s="82"/>
      <c r="T45" s="82"/>
      <c r="U45" s="82"/>
      <c r="V45" s="82"/>
      <c r="W45" s="82"/>
      <c r="X45" s="82"/>
      <c r="Y45" s="109"/>
      <c r="Z45" s="109"/>
      <c r="AA45" s="109"/>
      <c r="AB45" s="75"/>
      <c r="AC45" s="75"/>
      <c r="AD45" s="78" t="str">
        <f t="shared" si="2"/>
        <v>Bajo</v>
      </c>
      <c r="AE45" s="84"/>
      <c r="AJ45" s="108"/>
    </row>
    <row r="46" spans="1:36" ht="45.75" customHeight="1" x14ac:dyDescent="0.2">
      <c r="A46" s="85"/>
      <c r="B46" s="81"/>
      <c r="C46" s="143"/>
      <c r="D46" s="80"/>
      <c r="E46" s="80"/>
      <c r="F46" s="85"/>
      <c r="G46" s="81"/>
      <c r="H46" s="144"/>
      <c r="I46" s="76" t="e">
        <f>VLOOKUP(H46,'Listado P-RC'!$B$3:$F$194,2,FALSE)</f>
        <v>#N/A</v>
      </c>
      <c r="J46" s="77" t="e">
        <f>VLOOKUP(H46,'Listado P-RC'!$B$3:$F$194,3,FALSE)</f>
        <v>#N/A</v>
      </c>
      <c r="K46" s="77" t="e">
        <f>VLOOKUP(H46,'Listado P-RC'!$B$3:$F$194,4,FALSE)</f>
        <v>#N/A</v>
      </c>
      <c r="L46" s="77" t="e">
        <f>VLOOKUP(H46,'Listado P-RC'!$B$3:$F$194,5,FALSE)</f>
        <v>#N/A</v>
      </c>
      <c r="M46" s="81"/>
      <c r="N46" s="75"/>
      <c r="O46" s="75"/>
      <c r="P46" s="78" t="str">
        <f t="shared" si="0"/>
        <v>Bajo</v>
      </c>
      <c r="Q46" s="79" t="str">
        <f t="shared" si="1"/>
        <v>ACEPTABLE</v>
      </c>
      <c r="R46" s="82"/>
      <c r="S46" s="82"/>
      <c r="T46" s="82"/>
      <c r="U46" s="82"/>
      <c r="V46" s="82"/>
      <c r="W46" s="82"/>
      <c r="X46" s="82"/>
      <c r="Y46" s="109"/>
      <c r="Z46" s="109"/>
      <c r="AA46" s="109"/>
      <c r="AB46" s="75"/>
      <c r="AC46" s="75"/>
      <c r="AD46" s="78" t="str">
        <f t="shared" si="2"/>
        <v>Bajo</v>
      </c>
      <c r="AE46" s="84"/>
      <c r="AJ46" s="108"/>
    </row>
    <row r="47" spans="1:36" ht="45.75" customHeight="1" x14ac:dyDescent="0.2">
      <c r="A47" s="85"/>
      <c r="B47" s="81"/>
      <c r="C47" s="143"/>
      <c r="D47" s="80"/>
      <c r="E47" s="80"/>
      <c r="F47" s="85"/>
      <c r="G47" s="81"/>
      <c r="H47" s="144"/>
      <c r="I47" s="76" t="e">
        <f>VLOOKUP(H47,'Listado P-RC'!$B$3:$F$194,2,FALSE)</f>
        <v>#N/A</v>
      </c>
      <c r="J47" s="77" t="e">
        <f>VLOOKUP(H47,'Listado P-RC'!$B$3:$F$194,3,FALSE)</f>
        <v>#N/A</v>
      </c>
      <c r="K47" s="77" t="e">
        <f>VLOOKUP(H47,'Listado P-RC'!$B$3:$F$194,4,FALSE)</f>
        <v>#N/A</v>
      </c>
      <c r="L47" s="77" t="e">
        <f>VLOOKUP(H47,'Listado P-RC'!$B$3:$F$194,5,FALSE)</f>
        <v>#N/A</v>
      </c>
      <c r="M47" s="81"/>
      <c r="N47" s="75"/>
      <c r="O47" s="75"/>
      <c r="P47" s="78" t="str">
        <f t="shared" si="0"/>
        <v>Bajo</v>
      </c>
      <c r="Q47" s="79" t="str">
        <f t="shared" si="1"/>
        <v>ACEPTABLE</v>
      </c>
      <c r="R47" s="82"/>
      <c r="S47" s="82"/>
      <c r="T47" s="82"/>
      <c r="U47" s="82"/>
      <c r="V47" s="82"/>
      <c r="W47" s="82"/>
      <c r="X47" s="82"/>
      <c r="Y47" s="109"/>
      <c r="Z47" s="109"/>
      <c r="AA47" s="109"/>
      <c r="AB47" s="75"/>
      <c r="AC47" s="75"/>
      <c r="AD47" s="78" t="str">
        <f t="shared" si="2"/>
        <v>Bajo</v>
      </c>
      <c r="AE47" s="84"/>
      <c r="AJ47" s="108"/>
    </row>
    <row r="48" spans="1:36" ht="45.75" customHeight="1" x14ac:dyDescent="0.2">
      <c r="A48" s="85"/>
      <c r="B48" s="81"/>
      <c r="C48" s="143"/>
      <c r="D48" s="80"/>
      <c r="E48" s="80"/>
      <c r="F48" s="85"/>
      <c r="G48" s="81"/>
      <c r="H48" s="144"/>
      <c r="I48" s="76" t="e">
        <f>VLOOKUP(H48,'Listado P-RC'!$B$3:$F$194,2,FALSE)</f>
        <v>#N/A</v>
      </c>
      <c r="J48" s="77" t="e">
        <f>VLOOKUP(H48,'Listado P-RC'!$B$3:$F$194,3,FALSE)</f>
        <v>#N/A</v>
      </c>
      <c r="K48" s="77" t="e">
        <f>VLOOKUP(H48,'Listado P-RC'!$B$3:$F$194,4,FALSE)</f>
        <v>#N/A</v>
      </c>
      <c r="L48" s="77" t="e">
        <f>VLOOKUP(H48,'Listado P-RC'!$B$3:$F$194,5,FALSE)</f>
        <v>#N/A</v>
      </c>
      <c r="M48" s="81"/>
      <c r="N48" s="75"/>
      <c r="O48" s="75"/>
      <c r="P48" s="78" t="str">
        <f t="shared" si="0"/>
        <v>Bajo</v>
      </c>
      <c r="Q48" s="79" t="str">
        <f t="shared" si="1"/>
        <v>ACEPTABLE</v>
      </c>
      <c r="R48" s="82"/>
      <c r="S48" s="82"/>
      <c r="T48" s="82"/>
      <c r="U48" s="82"/>
      <c r="V48" s="82"/>
      <c r="W48" s="82"/>
      <c r="X48" s="82"/>
      <c r="Y48" s="109"/>
      <c r="Z48" s="109"/>
      <c r="AA48" s="109"/>
      <c r="AB48" s="75"/>
      <c r="AC48" s="75"/>
      <c r="AD48" s="78" t="str">
        <f t="shared" si="2"/>
        <v>Bajo</v>
      </c>
      <c r="AE48" s="84"/>
      <c r="AJ48" s="108"/>
    </row>
    <row r="49" spans="1:36" ht="45.75" customHeight="1" x14ac:dyDescent="0.2">
      <c r="A49" s="85"/>
      <c r="B49" s="81"/>
      <c r="C49" s="143"/>
      <c r="D49" s="80"/>
      <c r="E49" s="80"/>
      <c r="F49" s="85"/>
      <c r="G49" s="81"/>
      <c r="H49" s="144"/>
      <c r="I49" s="76" t="e">
        <f>VLOOKUP(H49,'Listado P-RC'!$B$3:$F$194,2,FALSE)</f>
        <v>#N/A</v>
      </c>
      <c r="J49" s="77" t="e">
        <f>VLOOKUP(H49,'Listado P-RC'!$B$3:$F$194,3,FALSE)</f>
        <v>#N/A</v>
      </c>
      <c r="K49" s="77" t="e">
        <f>VLOOKUP(H49,'Listado P-RC'!$B$3:$F$194,4,FALSE)</f>
        <v>#N/A</v>
      </c>
      <c r="L49" s="77" t="e">
        <f>VLOOKUP(H49,'Listado P-RC'!$B$3:$F$194,5,FALSE)</f>
        <v>#N/A</v>
      </c>
      <c r="M49" s="81"/>
      <c r="N49" s="75"/>
      <c r="O49" s="75"/>
      <c r="P49" s="78" t="str">
        <f t="shared" si="0"/>
        <v>Bajo</v>
      </c>
      <c r="Q49" s="79" t="str">
        <f t="shared" si="1"/>
        <v>ACEPTABLE</v>
      </c>
      <c r="R49" s="82"/>
      <c r="S49" s="82"/>
      <c r="T49" s="82"/>
      <c r="U49" s="82"/>
      <c r="V49" s="82"/>
      <c r="W49" s="82"/>
      <c r="X49" s="82"/>
      <c r="Y49" s="109"/>
      <c r="Z49" s="109"/>
      <c r="AA49" s="109"/>
      <c r="AB49" s="75"/>
      <c r="AC49" s="75"/>
      <c r="AD49" s="78" t="str">
        <f t="shared" si="2"/>
        <v>Bajo</v>
      </c>
      <c r="AE49" s="84"/>
      <c r="AJ49" s="108"/>
    </row>
    <row r="50" spans="1:36" ht="45.75" customHeight="1" x14ac:dyDescent="0.2">
      <c r="A50" s="85"/>
      <c r="B50" s="81"/>
      <c r="C50" s="143"/>
      <c r="D50" s="80"/>
      <c r="E50" s="80"/>
      <c r="F50" s="85"/>
      <c r="G50" s="81"/>
      <c r="H50" s="144"/>
      <c r="I50" s="76" t="e">
        <f>VLOOKUP(H50,'Listado P-RC'!$B$3:$F$194,2,FALSE)</f>
        <v>#N/A</v>
      </c>
      <c r="J50" s="77" t="e">
        <f>VLOOKUP(H50,'Listado P-RC'!$B$3:$F$194,3,FALSE)</f>
        <v>#N/A</v>
      </c>
      <c r="K50" s="77" t="e">
        <f>VLOOKUP(H50,'Listado P-RC'!$B$3:$F$194,4,FALSE)</f>
        <v>#N/A</v>
      </c>
      <c r="L50" s="77" t="e">
        <f>VLOOKUP(H50,'Listado P-RC'!$B$3:$F$194,5,FALSE)</f>
        <v>#N/A</v>
      </c>
      <c r="M50" s="81"/>
      <c r="N50" s="75"/>
      <c r="O50" s="75"/>
      <c r="P50" s="78" t="str">
        <f t="shared" si="0"/>
        <v>Bajo</v>
      </c>
      <c r="Q50" s="79" t="str">
        <f t="shared" si="1"/>
        <v>ACEPTABLE</v>
      </c>
      <c r="R50" s="82"/>
      <c r="S50" s="82"/>
      <c r="T50" s="82"/>
      <c r="U50" s="82"/>
      <c r="V50" s="82"/>
      <c r="W50" s="82"/>
      <c r="X50" s="82"/>
      <c r="Y50" s="109"/>
      <c r="Z50" s="109"/>
      <c r="AA50" s="109"/>
      <c r="AB50" s="75"/>
      <c r="AC50" s="75"/>
      <c r="AD50" s="78" t="str">
        <f t="shared" si="2"/>
        <v>Bajo</v>
      </c>
      <c r="AE50" s="84"/>
      <c r="AJ50" s="108"/>
    </row>
    <row r="51" spans="1:36" ht="45.75" customHeight="1" x14ac:dyDescent="0.2">
      <c r="A51" s="85"/>
      <c r="B51" s="81"/>
      <c r="C51" s="143"/>
      <c r="D51" s="80"/>
      <c r="E51" s="80"/>
      <c r="F51" s="85"/>
      <c r="G51" s="81"/>
      <c r="H51" s="144"/>
      <c r="I51" s="76" t="e">
        <f>VLOOKUP(H51,'Listado P-RC'!$B$3:$F$194,2,FALSE)</f>
        <v>#N/A</v>
      </c>
      <c r="J51" s="77" t="e">
        <f>VLOOKUP(H51,'Listado P-RC'!$B$3:$F$194,3,FALSE)</f>
        <v>#N/A</v>
      </c>
      <c r="K51" s="77" t="e">
        <f>VLOOKUP(H51,'Listado P-RC'!$B$3:$F$194,4,FALSE)</f>
        <v>#N/A</v>
      </c>
      <c r="L51" s="77" t="e">
        <f>VLOOKUP(H51,'Listado P-RC'!$B$3:$F$194,5,FALSE)</f>
        <v>#N/A</v>
      </c>
      <c r="M51" s="81"/>
      <c r="N51" s="75"/>
      <c r="O51" s="75"/>
      <c r="P51" s="78" t="str">
        <f t="shared" si="0"/>
        <v>Bajo</v>
      </c>
      <c r="Q51" s="79" t="str">
        <f t="shared" si="1"/>
        <v>ACEPTABLE</v>
      </c>
      <c r="R51" s="82"/>
      <c r="S51" s="82"/>
      <c r="T51" s="82"/>
      <c r="U51" s="82"/>
      <c r="V51" s="82"/>
      <c r="W51" s="82"/>
      <c r="X51" s="82"/>
      <c r="Y51" s="109"/>
      <c r="Z51" s="109"/>
      <c r="AA51" s="109"/>
      <c r="AB51" s="75"/>
      <c r="AC51" s="75"/>
      <c r="AD51" s="78" t="str">
        <f t="shared" si="2"/>
        <v>Bajo</v>
      </c>
      <c r="AE51" s="84"/>
      <c r="AJ51" s="108"/>
    </row>
    <row r="52" spans="1:36" ht="45.75" customHeight="1" x14ac:dyDescent="0.2">
      <c r="A52" s="85"/>
      <c r="B52" s="81"/>
      <c r="C52" s="143"/>
      <c r="D52" s="80"/>
      <c r="E52" s="80"/>
      <c r="F52" s="85"/>
      <c r="G52" s="81"/>
      <c r="H52" s="144"/>
      <c r="I52" s="76" t="e">
        <f>VLOOKUP(H52,'Listado P-RC'!$B$3:$F$194,2,FALSE)</f>
        <v>#N/A</v>
      </c>
      <c r="J52" s="77" t="e">
        <f>VLOOKUP(H52,'Listado P-RC'!$B$3:$F$194,3,FALSE)</f>
        <v>#N/A</v>
      </c>
      <c r="K52" s="77" t="e">
        <f>VLOOKUP(H52,'Listado P-RC'!$B$3:$F$194,4,FALSE)</f>
        <v>#N/A</v>
      </c>
      <c r="L52" s="77" t="e">
        <f>VLOOKUP(H52,'Listado P-RC'!$B$3:$F$194,5,FALSE)</f>
        <v>#N/A</v>
      </c>
      <c r="M52" s="81"/>
      <c r="N52" s="75"/>
      <c r="O52" s="75"/>
      <c r="P52" s="78" t="str">
        <f t="shared" si="0"/>
        <v>Bajo</v>
      </c>
      <c r="Q52" s="79" t="str">
        <f t="shared" si="1"/>
        <v>ACEPTABLE</v>
      </c>
      <c r="R52" s="82"/>
      <c r="S52" s="82"/>
      <c r="T52" s="82"/>
      <c r="U52" s="82"/>
      <c r="V52" s="82"/>
      <c r="W52" s="82"/>
      <c r="X52" s="82"/>
      <c r="Y52" s="109"/>
      <c r="Z52" s="109"/>
      <c r="AA52" s="109"/>
      <c r="AB52" s="75"/>
      <c r="AC52" s="75"/>
      <c r="AD52" s="78" t="str">
        <f t="shared" si="2"/>
        <v>Bajo</v>
      </c>
      <c r="AE52" s="84"/>
      <c r="AJ52" s="108"/>
    </row>
    <row r="53" spans="1:36" ht="45.75" customHeight="1" x14ac:dyDescent="0.2">
      <c r="A53" s="85"/>
      <c r="B53" s="81"/>
      <c r="C53" s="143"/>
      <c r="D53" s="80"/>
      <c r="E53" s="80"/>
      <c r="F53" s="85"/>
      <c r="G53" s="81"/>
      <c r="H53" s="144"/>
      <c r="I53" s="76" t="e">
        <f>VLOOKUP(H53,'Listado P-RC'!$B$3:$F$194,2,FALSE)</f>
        <v>#N/A</v>
      </c>
      <c r="J53" s="77" t="e">
        <f>VLOOKUP(H53,'Listado P-RC'!$B$3:$F$194,3,FALSE)</f>
        <v>#N/A</v>
      </c>
      <c r="K53" s="77" t="e">
        <f>VLOOKUP(H53,'Listado P-RC'!$B$3:$F$194,4,FALSE)</f>
        <v>#N/A</v>
      </c>
      <c r="L53" s="77" t="e">
        <f>VLOOKUP(H53,'Listado P-RC'!$B$3:$F$194,5,FALSE)</f>
        <v>#N/A</v>
      </c>
      <c r="M53" s="81"/>
      <c r="N53" s="75"/>
      <c r="O53" s="75"/>
      <c r="P53" s="78" t="str">
        <f t="shared" si="0"/>
        <v>Bajo</v>
      </c>
      <c r="Q53" s="79" t="str">
        <f t="shared" si="1"/>
        <v>ACEPTABLE</v>
      </c>
      <c r="R53" s="82"/>
      <c r="S53" s="82"/>
      <c r="T53" s="82"/>
      <c r="U53" s="82"/>
      <c r="V53" s="82"/>
      <c r="W53" s="82"/>
      <c r="X53" s="82"/>
      <c r="Y53" s="109"/>
      <c r="Z53" s="109"/>
      <c r="AA53" s="109"/>
      <c r="AB53" s="75"/>
      <c r="AC53" s="75"/>
      <c r="AD53" s="78" t="str">
        <f t="shared" si="2"/>
        <v>Bajo</v>
      </c>
      <c r="AE53" s="84"/>
      <c r="AJ53" s="108"/>
    </row>
    <row r="54" spans="1:36" ht="45.75" customHeight="1" x14ac:dyDescent="0.2">
      <c r="A54" s="85"/>
      <c r="B54" s="81"/>
      <c r="C54" s="143"/>
      <c r="D54" s="80"/>
      <c r="E54" s="80"/>
      <c r="F54" s="85"/>
      <c r="G54" s="81"/>
      <c r="H54" s="144"/>
      <c r="I54" s="76" t="e">
        <f>VLOOKUP(H54,'Listado P-RC'!$B$3:$F$194,2,FALSE)</f>
        <v>#N/A</v>
      </c>
      <c r="J54" s="77" t="e">
        <f>VLOOKUP(H54,'Listado P-RC'!$B$3:$F$194,3,FALSE)</f>
        <v>#N/A</v>
      </c>
      <c r="K54" s="77" t="e">
        <f>VLOOKUP(H54,'Listado P-RC'!$B$3:$F$194,4,FALSE)</f>
        <v>#N/A</v>
      </c>
      <c r="L54" s="77" t="e">
        <f>VLOOKUP(H54,'Listado P-RC'!$B$3:$F$194,5,FALSE)</f>
        <v>#N/A</v>
      </c>
      <c r="M54" s="81"/>
      <c r="N54" s="75"/>
      <c r="O54" s="75"/>
      <c r="P54" s="78" t="str">
        <f t="shared" si="0"/>
        <v>Bajo</v>
      </c>
      <c r="Q54" s="79" t="str">
        <f t="shared" si="1"/>
        <v>ACEPTABLE</v>
      </c>
      <c r="R54" s="82"/>
      <c r="S54" s="82"/>
      <c r="T54" s="82"/>
      <c r="U54" s="82"/>
      <c r="V54" s="82"/>
      <c r="W54" s="82"/>
      <c r="X54" s="82"/>
      <c r="Y54" s="109"/>
      <c r="Z54" s="109"/>
      <c r="AA54" s="109"/>
      <c r="AB54" s="75"/>
      <c r="AC54" s="75"/>
      <c r="AD54" s="78" t="str">
        <f t="shared" si="2"/>
        <v>Bajo</v>
      </c>
      <c r="AE54" s="84"/>
      <c r="AJ54" s="108"/>
    </row>
    <row r="55" spans="1:36" ht="45.75" customHeight="1" x14ac:dyDescent="0.2">
      <c r="A55" s="85"/>
      <c r="B55" s="81"/>
      <c r="C55" s="143"/>
      <c r="D55" s="80"/>
      <c r="E55" s="80"/>
      <c r="F55" s="85"/>
      <c r="G55" s="81"/>
      <c r="H55" s="144"/>
      <c r="I55" s="76" t="e">
        <f>VLOOKUP(H55,'Listado P-RC'!$B$3:$F$194,2,FALSE)</f>
        <v>#N/A</v>
      </c>
      <c r="J55" s="77" t="e">
        <f>VLOOKUP(H55,'Listado P-RC'!$B$3:$F$194,3,FALSE)</f>
        <v>#N/A</v>
      </c>
      <c r="K55" s="77" t="e">
        <f>VLOOKUP(H55,'Listado P-RC'!$B$3:$F$194,4,FALSE)</f>
        <v>#N/A</v>
      </c>
      <c r="L55" s="77" t="e">
        <f>VLOOKUP(H55,'Listado P-RC'!$B$3:$F$194,5,FALSE)</f>
        <v>#N/A</v>
      </c>
      <c r="M55" s="81"/>
      <c r="N55" s="75"/>
      <c r="O55" s="75"/>
      <c r="P55" s="78" t="str">
        <f t="shared" si="0"/>
        <v>Bajo</v>
      </c>
      <c r="Q55" s="79" t="str">
        <f t="shared" si="1"/>
        <v>ACEPTABLE</v>
      </c>
      <c r="R55" s="82"/>
      <c r="S55" s="82"/>
      <c r="T55" s="82"/>
      <c r="U55" s="82"/>
      <c r="V55" s="82"/>
      <c r="W55" s="82"/>
      <c r="X55" s="82"/>
      <c r="Y55" s="109"/>
      <c r="Z55" s="109"/>
      <c r="AA55" s="109"/>
      <c r="AB55" s="75"/>
      <c r="AC55" s="75"/>
      <c r="AD55" s="78" t="str">
        <f t="shared" si="2"/>
        <v>Bajo</v>
      </c>
      <c r="AE55" s="84"/>
      <c r="AJ55" s="108"/>
    </row>
    <row r="56" spans="1:36" ht="45.75" customHeight="1" x14ac:dyDescent="0.2">
      <c r="A56" s="85"/>
      <c r="B56" s="81"/>
      <c r="C56" s="143"/>
      <c r="D56" s="80"/>
      <c r="E56" s="80"/>
      <c r="F56" s="85"/>
      <c r="G56" s="81"/>
      <c r="H56" s="144"/>
      <c r="I56" s="76" t="e">
        <f>VLOOKUP(H56,'Listado P-RC'!$B$3:$F$194,2,FALSE)</f>
        <v>#N/A</v>
      </c>
      <c r="J56" s="77" t="e">
        <f>VLOOKUP(H56,'Listado P-RC'!$B$3:$F$194,3,FALSE)</f>
        <v>#N/A</v>
      </c>
      <c r="K56" s="77" t="e">
        <f>VLOOKUP(H56,'Listado P-RC'!$B$3:$F$194,4,FALSE)</f>
        <v>#N/A</v>
      </c>
      <c r="L56" s="77" t="e">
        <f>VLOOKUP(H56,'Listado P-RC'!$B$3:$F$194,5,FALSE)</f>
        <v>#N/A</v>
      </c>
      <c r="M56" s="81"/>
      <c r="N56" s="75"/>
      <c r="O56" s="75"/>
      <c r="P56" s="78" t="str">
        <f t="shared" si="0"/>
        <v>Bajo</v>
      </c>
      <c r="Q56" s="79" t="str">
        <f t="shared" si="1"/>
        <v>ACEPTABLE</v>
      </c>
      <c r="R56" s="82"/>
      <c r="S56" s="82"/>
      <c r="T56" s="82"/>
      <c r="U56" s="82"/>
      <c r="V56" s="82"/>
      <c r="W56" s="82"/>
      <c r="X56" s="82"/>
      <c r="Y56" s="109"/>
      <c r="Z56" s="109"/>
      <c r="AA56" s="109"/>
      <c r="AB56" s="75"/>
      <c r="AC56" s="75"/>
      <c r="AD56" s="78" t="str">
        <f t="shared" si="2"/>
        <v>Bajo</v>
      </c>
      <c r="AE56" s="84"/>
      <c r="AJ56" s="108"/>
    </row>
    <row r="57" spans="1:36" ht="45.75" customHeight="1" x14ac:dyDescent="0.2">
      <c r="A57" s="85"/>
      <c r="B57" s="81"/>
      <c r="C57" s="143"/>
      <c r="D57" s="80"/>
      <c r="E57" s="80"/>
      <c r="F57" s="85"/>
      <c r="G57" s="81"/>
      <c r="H57" s="144"/>
      <c r="I57" s="76" t="e">
        <f>VLOOKUP(H57,'Listado P-RC'!$B$3:$F$194,2,FALSE)</f>
        <v>#N/A</v>
      </c>
      <c r="J57" s="77" t="e">
        <f>VLOOKUP(H57,'Listado P-RC'!$B$3:$F$194,3,FALSE)</f>
        <v>#N/A</v>
      </c>
      <c r="K57" s="77" t="e">
        <f>VLOOKUP(H57,'Listado P-RC'!$B$3:$F$194,4,FALSE)</f>
        <v>#N/A</v>
      </c>
      <c r="L57" s="77" t="e">
        <f>VLOOKUP(H57,'Listado P-RC'!$B$3:$F$194,5,FALSE)</f>
        <v>#N/A</v>
      </c>
      <c r="M57" s="81"/>
      <c r="N57" s="75"/>
      <c r="O57" s="75"/>
      <c r="P57" s="78" t="str">
        <f t="shared" si="0"/>
        <v>Bajo</v>
      </c>
      <c r="Q57" s="79" t="str">
        <f t="shared" si="1"/>
        <v>ACEPTABLE</v>
      </c>
      <c r="R57" s="82"/>
      <c r="S57" s="82"/>
      <c r="T57" s="82"/>
      <c r="U57" s="82"/>
      <c r="V57" s="82"/>
      <c r="W57" s="82"/>
      <c r="X57" s="82"/>
      <c r="Y57" s="109"/>
      <c r="Z57" s="109"/>
      <c r="AA57" s="109"/>
      <c r="AB57" s="75"/>
      <c r="AC57" s="75"/>
      <c r="AD57" s="78" t="str">
        <f t="shared" si="2"/>
        <v>Bajo</v>
      </c>
      <c r="AE57" s="84"/>
      <c r="AJ57" s="108"/>
    </row>
    <row r="58" spans="1:36" ht="45.75" customHeight="1" x14ac:dyDescent="0.2">
      <c r="A58" s="85"/>
      <c r="B58" s="81"/>
      <c r="C58" s="143"/>
      <c r="D58" s="80"/>
      <c r="E58" s="80"/>
      <c r="F58" s="85"/>
      <c r="G58" s="81"/>
      <c r="H58" s="144"/>
      <c r="I58" s="76" t="e">
        <f>VLOOKUP(H58,'Listado P-RC'!$B$3:$F$194,2,FALSE)</f>
        <v>#N/A</v>
      </c>
      <c r="J58" s="77" t="e">
        <f>VLOOKUP(H58,'Listado P-RC'!$B$3:$F$194,3,FALSE)</f>
        <v>#N/A</v>
      </c>
      <c r="K58" s="77" t="e">
        <f>VLOOKUP(H58,'Listado P-RC'!$B$3:$F$194,4,FALSE)</f>
        <v>#N/A</v>
      </c>
      <c r="L58" s="77" t="e">
        <f>VLOOKUP(H58,'Listado P-RC'!$B$3:$F$194,5,FALSE)</f>
        <v>#N/A</v>
      </c>
      <c r="M58" s="81"/>
      <c r="N58" s="75"/>
      <c r="O58" s="75"/>
      <c r="P58" s="78" t="str">
        <f t="shared" si="0"/>
        <v>Bajo</v>
      </c>
      <c r="Q58" s="79" t="str">
        <f t="shared" si="1"/>
        <v>ACEPTABLE</v>
      </c>
      <c r="R58" s="82"/>
      <c r="S58" s="82"/>
      <c r="T58" s="82"/>
      <c r="U58" s="82"/>
      <c r="V58" s="82"/>
      <c r="W58" s="82"/>
      <c r="X58" s="82"/>
      <c r="Y58" s="109"/>
      <c r="Z58" s="109"/>
      <c r="AA58" s="109"/>
      <c r="AB58" s="75"/>
      <c r="AC58" s="75"/>
      <c r="AD58" s="78" t="str">
        <f t="shared" si="2"/>
        <v>Bajo</v>
      </c>
      <c r="AE58" s="84"/>
      <c r="AJ58" s="108"/>
    </row>
    <row r="59" spans="1:36" ht="45.75" customHeight="1" x14ac:dyDescent="0.2">
      <c r="A59" s="85"/>
      <c r="B59" s="81"/>
      <c r="C59" s="143"/>
      <c r="D59" s="80"/>
      <c r="E59" s="80"/>
      <c r="F59" s="85"/>
      <c r="G59" s="81"/>
      <c r="H59" s="144"/>
      <c r="I59" s="76" t="e">
        <f>VLOOKUP(H59,'Listado P-RC'!$B$3:$F$194,2,FALSE)</f>
        <v>#N/A</v>
      </c>
      <c r="J59" s="77" t="e">
        <f>VLOOKUP(H59,'Listado P-RC'!$B$3:$F$194,3,FALSE)</f>
        <v>#N/A</v>
      </c>
      <c r="K59" s="77" t="e">
        <f>VLOOKUP(H59,'Listado P-RC'!$B$3:$F$194,4,FALSE)</f>
        <v>#N/A</v>
      </c>
      <c r="L59" s="77" t="e">
        <f>VLOOKUP(H59,'Listado P-RC'!$B$3:$F$194,5,FALSE)</f>
        <v>#N/A</v>
      </c>
      <c r="M59" s="81"/>
      <c r="N59" s="75"/>
      <c r="O59" s="75"/>
      <c r="P59" s="78" t="str">
        <f t="shared" si="0"/>
        <v>Bajo</v>
      </c>
      <c r="Q59" s="79" t="str">
        <f t="shared" si="1"/>
        <v>ACEPTABLE</v>
      </c>
      <c r="R59" s="82"/>
      <c r="S59" s="82"/>
      <c r="T59" s="82"/>
      <c r="U59" s="82"/>
      <c r="V59" s="82"/>
      <c r="W59" s="82"/>
      <c r="X59" s="82"/>
      <c r="Y59" s="109"/>
      <c r="Z59" s="109"/>
      <c r="AA59" s="109"/>
      <c r="AB59" s="75"/>
      <c r="AC59" s="75"/>
      <c r="AD59" s="78" t="str">
        <f t="shared" si="2"/>
        <v>Bajo</v>
      </c>
      <c r="AE59" s="84"/>
      <c r="AJ59" s="108"/>
    </row>
    <row r="60" spans="1:36" ht="45.75" customHeight="1" x14ac:dyDescent="0.2">
      <c r="A60" s="85"/>
      <c r="B60" s="81"/>
      <c r="C60" s="143"/>
      <c r="D60" s="80"/>
      <c r="E60" s="80"/>
      <c r="F60" s="85"/>
      <c r="G60" s="81"/>
      <c r="H60" s="144"/>
      <c r="I60" s="76" t="e">
        <f>VLOOKUP(H60,'Listado P-RC'!$B$3:$F$194,2,FALSE)</f>
        <v>#N/A</v>
      </c>
      <c r="J60" s="77" t="e">
        <f>VLOOKUP(H60,'Listado P-RC'!$B$3:$F$194,3,FALSE)</f>
        <v>#N/A</v>
      </c>
      <c r="K60" s="77" t="e">
        <f>VLOOKUP(H60,'Listado P-RC'!$B$3:$F$194,4,FALSE)</f>
        <v>#N/A</v>
      </c>
      <c r="L60" s="77" t="e">
        <f>VLOOKUP(H60,'Listado P-RC'!$B$3:$F$194,5,FALSE)</f>
        <v>#N/A</v>
      </c>
      <c r="M60" s="81"/>
      <c r="N60" s="75"/>
      <c r="O60" s="75"/>
      <c r="P60" s="78" t="str">
        <f t="shared" si="0"/>
        <v>Bajo</v>
      </c>
      <c r="Q60" s="79" t="str">
        <f t="shared" si="1"/>
        <v>ACEPTABLE</v>
      </c>
      <c r="R60" s="82"/>
      <c r="S60" s="82"/>
      <c r="T60" s="82"/>
      <c r="U60" s="82"/>
      <c r="V60" s="82"/>
      <c r="W60" s="82"/>
      <c r="X60" s="82"/>
      <c r="Y60" s="109"/>
      <c r="Z60" s="109"/>
      <c r="AA60" s="109"/>
      <c r="AB60" s="75"/>
      <c r="AC60" s="75"/>
      <c r="AD60" s="78" t="str">
        <f t="shared" si="2"/>
        <v>Bajo</v>
      </c>
      <c r="AE60" s="84"/>
      <c r="AJ60" s="108"/>
    </row>
    <row r="61" spans="1:36" ht="45.75" customHeight="1" x14ac:dyDescent="0.2">
      <c r="A61" s="85"/>
      <c r="B61" s="81"/>
      <c r="C61" s="143"/>
      <c r="D61" s="80"/>
      <c r="E61" s="80"/>
      <c r="F61" s="85"/>
      <c r="G61" s="81"/>
      <c r="H61" s="144"/>
      <c r="I61" s="76" t="e">
        <f>VLOOKUP(H61,'Listado P-RC'!$B$3:$F$194,2,FALSE)</f>
        <v>#N/A</v>
      </c>
      <c r="J61" s="77" t="e">
        <f>VLOOKUP(H61,'Listado P-RC'!$B$3:$F$194,3,FALSE)</f>
        <v>#N/A</v>
      </c>
      <c r="K61" s="77" t="e">
        <f>VLOOKUP(H61,'Listado P-RC'!$B$3:$F$194,4,FALSE)</f>
        <v>#N/A</v>
      </c>
      <c r="L61" s="77" t="e">
        <f>VLOOKUP(H61,'Listado P-RC'!$B$3:$F$194,5,FALSE)</f>
        <v>#N/A</v>
      </c>
      <c r="M61" s="81"/>
      <c r="N61" s="75"/>
      <c r="O61" s="75"/>
      <c r="P61" s="78" t="str">
        <f t="shared" si="0"/>
        <v>Bajo</v>
      </c>
      <c r="Q61" s="79" t="str">
        <f t="shared" si="1"/>
        <v>ACEPTABLE</v>
      </c>
      <c r="R61" s="82"/>
      <c r="S61" s="82"/>
      <c r="T61" s="82"/>
      <c r="U61" s="82"/>
      <c r="V61" s="82"/>
      <c r="W61" s="82"/>
      <c r="X61" s="82"/>
      <c r="Y61" s="109"/>
      <c r="Z61" s="109"/>
      <c r="AA61" s="109"/>
      <c r="AB61" s="75"/>
      <c r="AC61" s="75"/>
      <c r="AD61" s="78" t="str">
        <f t="shared" si="2"/>
        <v>Bajo</v>
      </c>
      <c r="AE61" s="84"/>
      <c r="AJ61" s="108"/>
    </row>
    <row r="62" spans="1:36" ht="45.75" customHeight="1" x14ac:dyDescent="0.2">
      <c r="A62" s="85"/>
      <c r="B62" s="81"/>
      <c r="C62" s="143"/>
      <c r="D62" s="80"/>
      <c r="E62" s="80"/>
      <c r="F62" s="85"/>
      <c r="G62" s="81"/>
      <c r="H62" s="144"/>
      <c r="I62" s="76" t="e">
        <f>VLOOKUP(H62,'Listado P-RC'!$B$3:$F$194,2,FALSE)</f>
        <v>#N/A</v>
      </c>
      <c r="J62" s="77" t="e">
        <f>VLOOKUP(H62,'Listado P-RC'!$B$3:$F$194,3,FALSE)</f>
        <v>#N/A</v>
      </c>
      <c r="K62" s="77" t="e">
        <f>VLOOKUP(H62,'Listado P-RC'!$B$3:$F$194,4,FALSE)</f>
        <v>#N/A</v>
      </c>
      <c r="L62" s="77" t="e">
        <f>VLOOKUP(H62,'Listado P-RC'!$B$3:$F$194,5,FALSE)</f>
        <v>#N/A</v>
      </c>
      <c r="M62" s="81"/>
      <c r="N62" s="75"/>
      <c r="O62" s="75"/>
      <c r="P62" s="78" t="str">
        <f t="shared" si="0"/>
        <v>Bajo</v>
      </c>
      <c r="Q62" s="79" t="str">
        <f t="shared" si="1"/>
        <v>ACEPTABLE</v>
      </c>
      <c r="R62" s="82"/>
      <c r="S62" s="82"/>
      <c r="T62" s="82"/>
      <c r="U62" s="82"/>
      <c r="V62" s="82"/>
      <c r="W62" s="82"/>
      <c r="X62" s="82"/>
      <c r="Y62" s="109"/>
      <c r="Z62" s="109"/>
      <c r="AA62" s="109"/>
      <c r="AB62" s="75"/>
      <c r="AC62" s="75"/>
      <c r="AD62" s="78" t="str">
        <f t="shared" si="2"/>
        <v>Bajo</v>
      </c>
      <c r="AE62" s="84"/>
      <c r="AJ62" s="108"/>
    </row>
    <row r="63" spans="1:36" ht="45.75" customHeight="1" x14ac:dyDescent="0.2">
      <c r="A63" s="85"/>
      <c r="B63" s="81"/>
      <c r="C63" s="143"/>
      <c r="D63" s="80"/>
      <c r="E63" s="80"/>
      <c r="F63" s="85"/>
      <c r="G63" s="81"/>
      <c r="H63" s="144"/>
      <c r="I63" s="76" t="e">
        <f>VLOOKUP(H63,'Listado P-RC'!$B$3:$F$194,2,FALSE)</f>
        <v>#N/A</v>
      </c>
      <c r="J63" s="77" t="e">
        <f>VLOOKUP(H63,'Listado P-RC'!$B$3:$F$194,3,FALSE)</f>
        <v>#N/A</v>
      </c>
      <c r="K63" s="77" t="e">
        <f>VLOOKUP(H63,'Listado P-RC'!$B$3:$F$194,4,FALSE)</f>
        <v>#N/A</v>
      </c>
      <c r="L63" s="77" t="e">
        <f>VLOOKUP(H63,'Listado P-RC'!$B$3:$F$194,5,FALSE)</f>
        <v>#N/A</v>
      </c>
      <c r="M63" s="81"/>
      <c r="N63" s="75"/>
      <c r="O63" s="75"/>
      <c r="P63" s="78" t="str">
        <f t="shared" si="0"/>
        <v>Bajo</v>
      </c>
      <c r="Q63" s="79" t="str">
        <f t="shared" si="1"/>
        <v>ACEPTABLE</v>
      </c>
      <c r="R63" s="82"/>
      <c r="S63" s="82"/>
      <c r="T63" s="82"/>
      <c r="U63" s="82"/>
      <c r="V63" s="82"/>
      <c r="W63" s="82"/>
      <c r="X63" s="82"/>
      <c r="Y63" s="109"/>
      <c r="Z63" s="109"/>
      <c r="AA63" s="109"/>
      <c r="AB63" s="75"/>
      <c r="AC63" s="75"/>
      <c r="AD63" s="78" t="str">
        <f t="shared" si="2"/>
        <v>Bajo</v>
      </c>
      <c r="AE63" s="84"/>
      <c r="AJ63" s="108"/>
    </row>
    <row r="64" spans="1:36" ht="45.75" customHeight="1" x14ac:dyDescent="0.2">
      <c r="A64" s="85"/>
      <c r="B64" s="81"/>
      <c r="C64" s="143"/>
      <c r="D64" s="80"/>
      <c r="E64" s="80"/>
      <c r="F64" s="85"/>
      <c r="G64" s="81"/>
      <c r="H64" s="144"/>
      <c r="I64" s="76" t="e">
        <f>VLOOKUP(H64,'Listado P-RC'!$B$3:$F$194,2,FALSE)</f>
        <v>#N/A</v>
      </c>
      <c r="J64" s="77" t="e">
        <f>VLOOKUP(H64,'Listado P-RC'!$B$3:$F$194,3,FALSE)</f>
        <v>#N/A</v>
      </c>
      <c r="K64" s="77" t="e">
        <f>VLOOKUP(H64,'Listado P-RC'!$B$3:$F$194,4,FALSE)</f>
        <v>#N/A</v>
      </c>
      <c r="L64" s="77" t="e">
        <f>VLOOKUP(H64,'Listado P-RC'!$B$3:$F$194,5,FALSE)</f>
        <v>#N/A</v>
      </c>
      <c r="M64" s="81"/>
      <c r="N64" s="75"/>
      <c r="O64" s="75"/>
      <c r="P64" s="78" t="str">
        <f t="shared" si="0"/>
        <v>Bajo</v>
      </c>
      <c r="Q64" s="79" t="str">
        <f t="shared" si="1"/>
        <v>ACEPTABLE</v>
      </c>
      <c r="R64" s="82"/>
      <c r="S64" s="82"/>
      <c r="T64" s="82"/>
      <c r="U64" s="82"/>
      <c r="V64" s="82"/>
      <c r="W64" s="82"/>
      <c r="X64" s="82"/>
      <c r="Y64" s="109"/>
      <c r="Z64" s="109"/>
      <c r="AA64" s="109"/>
      <c r="AB64" s="75"/>
      <c r="AC64" s="75"/>
      <c r="AD64" s="78" t="str">
        <f t="shared" si="2"/>
        <v>Bajo</v>
      </c>
      <c r="AE64" s="84"/>
      <c r="AJ64" s="108"/>
    </row>
    <row r="65" spans="1:36" ht="45.75" customHeight="1" x14ac:dyDescent="0.2">
      <c r="A65" s="85"/>
      <c r="B65" s="81"/>
      <c r="C65" s="143"/>
      <c r="D65" s="80"/>
      <c r="E65" s="80"/>
      <c r="F65" s="85"/>
      <c r="G65" s="81"/>
      <c r="H65" s="144"/>
      <c r="I65" s="76" t="e">
        <f>VLOOKUP(H65,'Listado P-RC'!$B$3:$F$194,2,FALSE)</f>
        <v>#N/A</v>
      </c>
      <c r="J65" s="77" t="e">
        <f>VLOOKUP(H65,'Listado P-RC'!$B$3:$F$194,3,FALSE)</f>
        <v>#N/A</v>
      </c>
      <c r="K65" s="77" t="e">
        <f>VLOOKUP(H65,'Listado P-RC'!$B$3:$F$194,4,FALSE)</f>
        <v>#N/A</v>
      </c>
      <c r="L65" s="77" t="e">
        <f>VLOOKUP(H65,'Listado P-RC'!$B$3:$F$194,5,FALSE)</f>
        <v>#N/A</v>
      </c>
      <c r="M65" s="81"/>
      <c r="N65" s="75"/>
      <c r="O65" s="75"/>
      <c r="P65" s="78" t="str">
        <f t="shared" si="0"/>
        <v>Bajo</v>
      </c>
      <c r="Q65" s="79" t="str">
        <f t="shared" si="1"/>
        <v>ACEPTABLE</v>
      </c>
      <c r="R65" s="82"/>
      <c r="S65" s="82"/>
      <c r="T65" s="82"/>
      <c r="U65" s="82"/>
      <c r="V65" s="82"/>
      <c r="W65" s="82"/>
      <c r="X65" s="82"/>
      <c r="Y65" s="109"/>
      <c r="Z65" s="109"/>
      <c r="AA65" s="109"/>
      <c r="AB65" s="75"/>
      <c r="AC65" s="75"/>
      <c r="AD65" s="78" t="str">
        <f t="shared" si="2"/>
        <v>Bajo</v>
      </c>
      <c r="AE65" s="84"/>
      <c r="AJ65" s="108"/>
    </row>
    <row r="66" spans="1:36" ht="45.75" customHeight="1" x14ac:dyDescent="0.2">
      <c r="A66" s="85"/>
      <c r="B66" s="81"/>
      <c r="C66" s="143"/>
      <c r="D66" s="80"/>
      <c r="E66" s="80"/>
      <c r="F66" s="85"/>
      <c r="G66" s="81"/>
      <c r="H66" s="144"/>
      <c r="I66" s="76" t="e">
        <f>VLOOKUP(H66,'Listado P-RC'!$B$3:$F$194,2,FALSE)</f>
        <v>#N/A</v>
      </c>
      <c r="J66" s="77" t="e">
        <f>VLOOKUP(H66,'Listado P-RC'!$B$3:$F$194,3,FALSE)</f>
        <v>#N/A</v>
      </c>
      <c r="K66" s="77" t="e">
        <f>VLOOKUP(H66,'Listado P-RC'!$B$3:$F$194,4,FALSE)</f>
        <v>#N/A</v>
      </c>
      <c r="L66" s="77" t="e">
        <f>VLOOKUP(H66,'Listado P-RC'!$B$3:$F$194,5,FALSE)</f>
        <v>#N/A</v>
      </c>
      <c r="M66" s="81"/>
      <c r="N66" s="75"/>
      <c r="O66" s="75"/>
      <c r="P66" s="78" t="str">
        <f t="shared" si="0"/>
        <v>Bajo</v>
      </c>
      <c r="Q66" s="79" t="str">
        <f t="shared" si="1"/>
        <v>ACEPTABLE</v>
      </c>
      <c r="R66" s="82"/>
      <c r="S66" s="82"/>
      <c r="T66" s="82"/>
      <c r="U66" s="82"/>
      <c r="V66" s="82"/>
      <c r="W66" s="82"/>
      <c r="X66" s="82"/>
      <c r="Y66" s="109"/>
      <c r="Z66" s="109"/>
      <c r="AA66" s="109"/>
      <c r="AB66" s="75"/>
      <c r="AC66" s="75"/>
      <c r="AD66" s="78" t="str">
        <f t="shared" si="2"/>
        <v>Bajo</v>
      </c>
      <c r="AE66" s="84"/>
      <c r="AJ66" s="108"/>
    </row>
    <row r="67" spans="1:36" ht="45.75" customHeight="1" x14ac:dyDescent="0.2">
      <c r="A67" s="85"/>
      <c r="B67" s="81"/>
      <c r="C67" s="143"/>
      <c r="D67" s="80"/>
      <c r="E67" s="80"/>
      <c r="F67" s="85"/>
      <c r="G67" s="81"/>
      <c r="H67" s="144"/>
      <c r="I67" s="76" t="e">
        <f>VLOOKUP(H67,'Listado P-RC'!$B$3:$F$194,2,FALSE)</f>
        <v>#N/A</v>
      </c>
      <c r="J67" s="77" t="e">
        <f>VLOOKUP(H67,'Listado P-RC'!$B$3:$F$194,3,FALSE)</f>
        <v>#N/A</v>
      </c>
      <c r="K67" s="77" t="e">
        <f>VLOOKUP(H67,'Listado P-RC'!$B$3:$F$194,4,FALSE)</f>
        <v>#N/A</v>
      </c>
      <c r="L67" s="77" t="e">
        <f>VLOOKUP(H67,'Listado P-RC'!$B$3:$F$194,5,FALSE)</f>
        <v>#N/A</v>
      </c>
      <c r="M67" s="81"/>
      <c r="N67" s="75"/>
      <c r="O67" s="75"/>
      <c r="P67" s="78" t="str">
        <f t="shared" si="0"/>
        <v>Bajo</v>
      </c>
      <c r="Q67" s="79" t="str">
        <f t="shared" si="1"/>
        <v>ACEPTABLE</v>
      </c>
      <c r="R67" s="82"/>
      <c r="S67" s="82"/>
      <c r="T67" s="82"/>
      <c r="U67" s="82"/>
      <c r="V67" s="82"/>
      <c r="W67" s="82"/>
      <c r="X67" s="82"/>
      <c r="Y67" s="109"/>
      <c r="Z67" s="109"/>
      <c r="AA67" s="109"/>
      <c r="AB67" s="75"/>
      <c r="AC67" s="75"/>
      <c r="AD67" s="78" t="str">
        <f t="shared" si="2"/>
        <v>Bajo</v>
      </c>
      <c r="AE67" s="84"/>
      <c r="AJ67" s="108"/>
    </row>
    <row r="68" spans="1:36" ht="45.75" customHeight="1" x14ac:dyDescent="0.2">
      <c r="A68" s="85"/>
      <c r="B68" s="81"/>
      <c r="C68" s="143"/>
      <c r="D68" s="80"/>
      <c r="E68" s="80"/>
      <c r="F68" s="85"/>
      <c r="G68" s="81"/>
      <c r="H68" s="144"/>
      <c r="I68" s="76" t="e">
        <f>VLOOKUP(H68,'Listado P-RC'!$B$3:$F$194,2,FALSE)</f>
        <v>#N/A</v>
      </c>
      <c r="J68" s="77" t="e">
        <f>VLOOKUP(H68,'Listado P-RC'!$B$3:$F$194,3,FALSE)</f>
        <v>#N/A</v>
      </c>
      <c r="K68" s="77" t="e">
        <f>VLOOKUP(H68,'Listado P-RC'!$B$3:$F$194,4,FALSE)</f>
        <v>#N/A</v>
      </c>
      <c r="L68" s="77" t="e">
        <f>VLOOKUP(H68,'Listado P-RC'!$B$3:$F$194,5,FALSE)</f>
        <v>#N/A</v>
      </c>
      <c r="M68" s="81"/>
      <c r="N68" s="75"/>
      <c r="O68" s="75"/>
      <c r="P68" s="78" t="str">
        <f t="shared" si="0"/>
        <v>Bajo</v>
      </c>
      <c r="Q68" s="79" t="str">
        <f t="shared" si="1"/>
        <v>ACEPTABLE</v>
      </c>
      <c r="R68" s="82"/>
      <c r="S68" s="82"/>
      <c r="T68" s="82"/>
      <c r="U68" s="82"/>
      <c r="V68" s="82"/>
      <c r="W68" s="82"/>
      <c r="X68" s="82"/>
      <c r="Y68" s="109"/>
      <c r="Z68" s="109"/>
      <c r="AA68" s="109"/>
      <c r="AB68" s="75"/>
      <c r="AC68" s="75"/>
      <c r="AD68" s="78" t="str">
        <f t="shared" si="2"/>
        <v>Bajo</v>
      </c>
      <c r="AE68" s="84"/>
      <c r="AJ68" s="108"/>
    </row>
    <row r="69" spans="1:36" ht="45.75" customHeight="1" x14ac:dyDescent="0.2">
      <c r="A69" s="85"/>
      <c r="B69" s="81"/>
      <c r="C69" s="143"/>
      <c r="D69" s="80"/>
      <c r="E69" s="80"/>
      <c r="F69" s="85"/>
      <c r="G69" s="81"/>
      <c r="H69" s="144"/>
      <c r="I69" s="76" t="e">
        <f>VLOOKUP(H69,'Listado P-RC'!$B$3:$F$194,2,FALSE)</f>
        <v>#N/A</v>
      </c>
      <c r="J69" s="77" t="e">
        <f>VLOOKUP(H69,'Listado P-RC'!$B$3:$F$194,3,FALSE)</f>
        <v>#N/A</v>
      </c>
      <c r="K69" s="77" t="e">
        <f>VLOOKUP(H69,'Listado P-RC'!$B$3:$F$194,4,FALSE)</f>
        <v>#N/A</v>
      </c>
      <c r="L69" s="77" t="e">
        <f>VLOOKUP(H69,'Listado P-RC'!$B$3:$F$194,5,FALSE)</f>
        <v>#N/A</v>
      </c>
      <c r="M69" s="81"/>
      <c r="N69" s="75"/>
      <c r="O69" s="75"/>
      <c r="P69" s="78" t="str">
        <f t="shared" si="0"/>
        <v>Bajo</v>
      </c>
      <c r="Q69" s="79" t="str">
        <f t="shared" si="1"/>
        <v>ACEPTABLE</v>
      </c>
      <c r="R69" s="82"/>
      <c r="S69" s="82"/>
      <c r="T69" s="82"/>
      <c r="U69" s="82"/>
      <c r="V69" s="82"/>
      <c r="W69" s="82"/>
      <c r="X69" s="82"/>
      <c r="Y69" s="109"/>
      <c r="Z69" s="109"/>
      <c r="AA69" s="109"/>
      <c r="AB69" s="75"/>
      <c r="AC69" s="75"/>
      <c r="AD69" s="78" t="str">
        <f t="shared" si="2"/>
        <v>Bajo</v>
      </c>
      <c r="AE69" s="84"/>
      <c r="AJ69" s="108"/>
    </row>
    <row r="70" spans="1:36" ht="45.75" customHeight="1" x14ac:dyDescent="0.2">
      <c r="A70" s="85"/>
      <c r="B70" s="81"/>
      <c r="C70" s="143"/>
      <c r="D70" s="80"/>
      <c r="E70" s="80"/>
      <c r="F70" s="85"/>
      <c r="G70" s="81"/>
      <c r="H70" s="144"/>
      <c r="I70" s="76" t="e">
        <f>VLOOKUP(H70,'Listado P-RC'!$B$3:$F$194,2,FALSE)</f>
        <v>#N/A</v>
      </c>
      <c r="J70" s="77" t="e">
        <f>VLOOKUP(H70,'Listado P-RC'!$B$3:$F$194,3,FALSE)</f>
        <v>#N/A</v>
      </c>
      <c r="K70" s="77" t="e">
        <f>VLOOKUP(H70,'Listado P-RC'!$B$3:$F$194,4,FALSE)</f>
        <v>#N/A</v>
      </c>
      <c r="L70" s="77" t="e">
        <f>VLOOKUP(H70,'Listado P-RC'!$B$3:$F$194,5,FALSE)</f>
        <v>#N/A</v>
      </c>
      <c r="M70" s="81"/>
      <c r="N70" s="75"/>
      <c r="O70" s="75"/>
      <c r="P70" s="78" t="str">
        <f t="shared" si="0"/>
        <v>Bajo</v>
      </c>
      <c r="Q70" s="79" t="str">
        <f t="shared" si="1"/>
        <v>ACEPTABLE</v>
      </c>
      <c r="R70" s="82"/>
      <c r="S70" s="82"/>
      <c r="T70" s="82"/>
      <c r="U70" s="82"/>
      <c r="V70" s="82"/>
      <c r="W70" s="82"/>
      <c r="X70" s="82"/>
      <c r="Y70" s="109"/>
      <c r="Z70" s="109"/>
      <c r="AA70" s="109"/>
      <c r="AB70" s="75"/>
      <c r="AC70" s="75"/>
      <c r="AD70" s="78" t="str">
        <f t="shared" si="2"/>
        <v>Bajo</v>
      </c>
      <c r="AE70" s="84"/>
      <c r="AJ70" s="108"/>
    </row>
    <row r="71" spans="1:36" ht="45.75" customHeight="1" x14ac:dyDescent="0.2">
      <c r="A71" s="85"/>
      <c r="B71" s="81"/>
      <c r="C71" s="143"/>
      <c r="D71" s="80"/>
      <c r="E71" s="80"/>
      <c r="F71" s="85"/>
      <c r="G71" s="81"/>
      <c r="H71" s="144"/>
      <c r="I71" s="76" t="e">
        <f>VLOOKUP(H71,'Listado P-RC'!$B$3:$F$194,2,FALSE)</f>
        <v>#N/A</v>
      </c>
      <c r="J71" s="77" t="e">
        <f>VLOOKUP(H71,'Listado P-RC'!$B$3:$F$194,3,FALSE)</f>
        <v>#N/A</v>
      </c>
      <c r="K71" s="77" t="e">
        <f>VLOOKUP(H71,'Listado P-RC'!$B$3:$F$194,4,FALSE)</f>
        <v>#N/A</v>
      </c>
      <c r="L71" s="77" t="e">
        <f>VLOOKUP(H71,'Listado P-RC'!$B$3:$F$194,5,FALSE)</f>
        <v>#N/A</v>
      </c>
      <c r="M71" s="81"/>
      <c r="N71" s="75"/>
      <c r="O71" s="75"/>
      <c r="P71" s="78" t="str">
        <f t="shared" si="0"/>
        <v>Bajo</v>
      </c>
      <c r="Q71" s="79" t="str">
        <f t="shared" si="1"/>
        <v>ACEPTABLE</v>
      </c>
      <c r="R71" s="82"/>
      <c r="S71" s="82"/>
      <c r="T71" s="82"/>
      <c r="U71" s="82"/>
      <c r="V71" s="82"/>
      <c r="W71" s="82"/>
      <c r="X71" s="82"/>
      <c r="Y71" s="109"/>
      <c r="Z71" s="109"/>
      <c r="AA71" s="109"/>
      <c r="AB71" s="75"/>
      <c r="AC71" s="75"/>
      <c r="AD71" s="78" t="str">
        <f t="shared" si="2"/>
        <v>Bajo</v>
      </c>
      <c r="AE71" s="84"/>
      <c r="AJ71" s="108"/>
    </row>
    <row r="72" spans="1:36" ht="45.75" customHeight="1" x14ac:dyDescent="0.2">
      <c r="A72" s="85"/>
      <c r="B72" s="81"/>
      <c r="C72" s="143"/>
      <c r="D72" s="80"/>
      <c r="E72" s="80"/>
      <c r="F72" s="85"/>
      <c r="G72" s="81"/>
      <c r="H72" s="144"/>
      <c r="I72" s="76" t="e">
        <f>VLOOKUP(H72,'Listado P-RC'!$B$3:$F$194,2,FALSE)</f>
        <v>#N/A</v>
      </c>
      <c r="J72" s="77" t="e">
        <f>VLOOKUP(H72,'Listado P-RC'!$B$3:$F$194,3,FALSE)</f>
        <v>#N/A</v>
      </c>
      <c r="K72" s="77" t="e">
        <f>VLOOKUP(H72,'Listado P-RC'!$B$3:$F$194,4,FALSE)</f>
        <v>#N/A</v>
      </c>
      <c r="L72" s="77" t="e">
        <f>VLOOKUP(H72,'Listado P-RC'!$B$3:$F$194,5,FALSE)</f>
        <v>#N/A</v>
      </c>
      <c r="M72" s="81"/>
      <c r="N72" s="75"/>
      <c r="O72" s="75"/>
      <c r="P72" s="78" t="str">
        <f t="shared" si="0"/>
        <v>Bajo</v>
      </c>
      <c r="Q72" s="79" t="str">
        <f t="shared" si="1"/>
        <v>ACEPTABLE</v>
      </c>
      <c r="R72" s="82"/>
      <c r="S72" s="82"/>
      <c r="T72" s="82"/>
      <c r="U72" s="82"/>
      <c r="V72" s="82"/>
      <c r="W72" s="82"/>
      <c r="X72" s="82"/>
      <c r="Y72" s="109"/>
      <c r="Z72" s="109"/>
      <c r="AA72" s="109"/>
      <c r="AB72" s="75"/>
      <c r="AC72" s="75"/>
      <c r="AD72" s="78" t="str">
        <f t="shared" si="2"/>
        <v>Bajo</v>
      </c>
      <c r="AE72" s="84"/>
      <c r="AJ72" s="108"/>
    </row>
    <row r="73" spans="1:36" ht="45.75" customHeight="1" x14ac:dyDescent="0.2">
      <c r="A73" s="85"/>
      <c r="B73" s="81"/>
      <c r="C73" s="143"/>
      <c r="D73" s="80"/>
      <c r="E73" s="80"/>
      <c r="F73" s="85"/>
      <c r="G73" s="81"/>
      <c r="H73" s="144"/>
      <c r="I73" s="76" t="e">
        <f>VLOOKUP(H73,'Listado P-RC'!$B$3:$F$194,2,FALSE)</f>
        <v>#N/A</v>
      </c>
      <c r="J73" s="77" t="e">
        <f>VLOOKUP(H73,'Listado P-RC'!$B$3:$F$194,3,FALSE)</f>
        <v>#N/A</v>
      </c>
      <c r="K73" s="77" t="e">
        <f>VLOOKUP(H73,'Listado P-RC'!$B$3:$F$194,4,FALSE)</f>
        <v>#N/A</v>
      </c>
      <c r="L73" s="77" t="e">
        <f>VLOOKUP(H73,'Listado P-RC'!$B$3:$F$194,5,FALSE)</f>
        <v>#N/A</v>
      </c>
      <c r="M73" s="81"/>
      <c r="N73" s="75"/>
      <c r="O73" s="75"/>
      <c r="P73" s="78" t="str">
        <f t="shared" si="0"/>
        <v>Bajo</v>
      </c>
      <c r="Q73" s="79" t="str">
        <f t="shared" si="1"/>
        <v>ACEPTABLE</v>
      </c>
      <c r="R73" s="82"/>
      <c r="S73" s="82"/>
      <c r="T73" s="82"/>
      <c r="U73" s="82"/>
      <c r="V73" s="82"/>
      <c r="W73" s="82"/>
      <c r="X73" s="82"/>
      <c r="Y73" s="109"/>
      <c r="Z73" s="109"/>
      <c r="AA73" s="109"/>
      <c r="AB73" s="75"/>
      <c r="AC73" s="75"/>
      <c r="AD73" s="78" t="str">
        <f t="shared" si="2"/>
        <v>Bajo</v>
      </c>
      <c r="AE73" s="84"/>
      <c r="AJ73" s="108"/>
    </row>
    <row r="74" spans="1:36" ht="45.75" customHeight="1" x14ac:dyDescent="0.2">
      <c r="A74" s="85"/>
      <c r="B74" s="81"/>
      <c r="C74" s="143"/>
      <c r="D74" s="80"/>
      <c r="E74" s="80"/>
      <c r="F74" s="85"/>
      <c r="G74" s="81"/>
      <c r="H74" s="144"/>
      <c r="I74" s="76" t="e">
        <f>VLOOKUP(H74,'Listado P-RC'!$B$3:$F$194,2,FALSE)</f>
        <v>#N/A</v>
      </c>
      <c r="J74" s="77" t="e">
        <f>VLOOKUP(H74,'Listado P-RC'!$B$3:$F$194,3,FALSE)</f>
        <v>#N/A</v>
      </c>
      <c r="K74" s="77" t="e">
        <f>VLOOKUP(H74,'Listado P-RC'!$B$3:$F$194,4,FALSE)</f>
        <v>#N/A</v>
      </c>
      <c r="L74" s="77" t="e">
        <f>VLOOKUP(H74,'Listado P-RC'!$B$3:$F$194,5,FALSE)</f>
        <v>#N/A</v>
      </c>
      <c r="M74" s="81"/>
      <c r="N74" s="75"/>
      <c r="O74" s="75"/>
      <c r="P74" s="78" t="str">
        <f t="shared" si="0"/>
        <v>Bajo</v>
      </c>
      <c r="Q74" s="79" t="str">
        <f t="shared" si="1"/>
        <v>ACEPTABLE</v>
      </c>
      <c r="R74" s="82"/>
      <c r="S74" s="82"/>
      <c r="T74" s="82"/>
      <c r="U74" s="82"/>
      <c r="V74" s="82"/>
      <c r="W74" s="82"/>
      <c r="X74" s="82"/>
      <c r="Y74" s="109"/>
      <c r="Z74" s="109"/>
      <c r="AA74" s="109"/>
      <c r="AB74" s="75"/>
      <c r="AC74" s="75"/>
      <c r="AD74" s="78" t="str">
        <f t="shared" si="2"/>
        <v>Bajo</v>
      </c>
      <c r="AE74" s="84"/>
      <c r="AJ74" s="108"/>
    </row>
    <row r="75" spans="1:36" ht="45.75" customHeight="1" x14ac:dyDescent="0.2">
      <c r="A75" s="85"/>
      <c r="B75" s="81"/>
      <c r="C75" s="143"/>
      <c r="D75" s="80"/>
      <c r="E75" s="80"/>
      <c r="F75" s="85"/>
      <c r="G75" s="81"/>
      <c r="H75" s="144"/>
      <c r="I75" s="76" t="e">
        <f>VLOOKUP(H75,'Listado P-RC'!$B$3:$F$194,2,FALSE)</f>
        <v>#N/A</v>
      </c>
      <c r="J75" s="77" t="e">
        <f>VLOOKUP(H75,'Listado P-RC'!$B$3:$F$194,3,FALSE)</f>
        <v>#N/A</v>
      </c>
      <c r="K75" s="77" t="e">
        <f>VLOOKUP(H75,'Listado P-RC'!$B$3:$F$194,4,FALSE)</f>
        <v>#N/A</v>
      </c>
      <c r="L75" s="77" t="e">
        <f>VLOOKUP(H75,'Listado P-RC'!$B$3:$F$194,5,FALSE)</f>
        <v>#N/A</v>
      </c>
      <c r="M75" s="81"/>
      <c r="N75" s="75"/>
      <c r="O75" s="75"/>
      <c r="P75" s="78" t="str">
        <f t="shared" si="0"/>
        <v>Bajo</v>
      </c>
      <c r="Q75" s="79" t="str">
        <f t="shared" si="1"/>
        <v>ACEPTABLE</v>
      </c>
      <c r="R75" s="82"/>
      <c r="S75" s="82"/>
      <c r="T75" s="82"/>
      <c r="U75" s="82"/>
      <c r="V75" s="82"/>
      <c r="W75" s="82"/>
      <c r="X75" s="82"/>
      <c r="Y75" s="109"/>
      <c r="Z75" s="109"/>
      <c r="AA75" s="109"/>
      <c r="AB75" s="75"/>
      <c r="AC75" s="75"/>
      <c r="AD75" s="78" t="str">
        <f t="shared" si="2"/>
        <v>Bajo</v>
      </c>
      <c r="AE75" s="84"/>
      <c r="AJ75" s="108"/>
    </row>
    <row r="76" spans="1:36" ht="45.75" customHeight="1" x14ac:dyDescent="0.2">
      <c r="A76" s="85"/>
      <c r="B76" s="81"/>
      <c r="C76" s="143"/>
      <c r="D76" s="80"/>
      <c r="E76" s="80"/>
      <c r="F76" s="85"/>
      <c r="G76" s="81"/>
      <c r="H76" s="144"/>
      <c r="I76" s="76" t="e">
        <f>VLOOKUP(H76,'Listado P-RC'!$B$3:$F$194,2,FALSE)</f>
        <v>#N/A</v>
      </c>
      <c r="J76" s="77" t="e">
        <f>VLOOKUP(H76,'Listado P-RC'!$B$3:$F$194,3,FALSE)</f>
        <v>#N/A</v>
      </c>
      <c r="K76" s="77" t="e">
        <f>VLOOKUP(H76,'Listado P-RC'!$B$3:$F$194,4,FALSE)</f>
        <v>#N/A</v>
      </c>
      <c r="L76" s="77" t="e">
        <f>VLOOKUP(H76,'Listado P-RC'!$B$3:$F$194,5,FALSE)</f>
        <v>#N/A</v>
      </c>
      <c r="M76" s="81"/>
      <c r="N76" s="75"/>
      <c r="O76" s="75"/>
      <c r="P76" s="78" t="str">
        <f t="shared" si="0"/>
        <v>Bajo</v>
      </c>
      <c r="Q76" s="79" t="str">
        <f t="shared" si="1"/>
        <v>ACEPTABLE</v>
      </c>
      <c r="R76" s="82"/>
      <c r="S76" s="82"/>
      <c r="T76" s="82"/>
      <c r="U76" s="82"/>
      <c r="V76" s="82"/>
      <c r="W76" s="82"/>
      <c r="X76" s="82"/>
      <c r="Y76" s="109"/>
      <c r="Z76" s="109"/>
      <c r="AA76" s="109"/>
      <c r="AB76" s="75"/>
      <c r="AC76" s="75"/>
      <c r="AD76" s="78" t="str">
        <f t="shared" si="2"/>
        <v>Bajo</v>
      </c>
      <c r="AE76" s="84"/>
      <c r="AJ76" s="108"/>
    </row>
    <row r="77" spans="1:36" ht="35.25" customHeight="1" x14ac:dyDescent="0.2">
      <c r="A77" s="85"/>
      <c r="B77" s="81"/>
      <c r="C77" s="143"/>
      <c r="D77" s="80"/>
      <c r="E77" s="80"/>
      <c r="F77" s="85"/>
      <c r="G77" s="81"/>
      <c r="H77" s="144"/>
      <c r="I77" s="76" t="e">
        <f>VLOOKUP(H77,'Listado P-RC'!$B$3:$F$194,2,FALSE)</f>
        <v>#N/A</v>
      </c>
      <c r="J77" s="77" t="e">
        <f>VLOOKUP(H77,'Listado P-RC'!$B$3:$F$194,3,FALSE)</f>
        <v>#N/A</v>
      </c>
      <c r="K77" s="77" t="e">
        <f>VLOOKUP(H77,'Listado P-RC'!$B$3:$F$194,4,FALSE)</f>
        <v>#N/A</v>
      </c>
      <c r="L77" s="77" t="e">
        <f>VLOOKUP(H77,'Listado P-RC'!$B$3:$F$194,5,FALSE)</f>
        <v>#N/A</v>
      </c>
      <c r="M77" s="81"/>
      <c r="N77" s="75">
        <v>1</v>
      </c>
      <c r="O77" s="75">
        <v>5</v>
      </c>
      <c r="P77" s="78" t="str">
        <f t="shared" si="0"/>
        <v>Medio</v>
      </c>
      <c r="Q77" s="79" t="str">
        <f t="shared" ref="Q77:Q94" si="3">IF((P77)="Bajo","ACEPTABLE",IF((P77)="Medio","ACEPTABLE",IF((P77)="Alto","NO ACEPTABLE","NO ACEPTABLE")))</f>
        <v>ACEPTABLE</v>
      </c>
      <c r="R77" s="82"/>
      <c r="S77" s="82"/>
      <c r="T77" s="82"/>
      <c r="U77" s="82"/>
      <c r="V77" s="82"/>
      <c r="W77" s="82"/>
      <c r="X77" s="82"/>
      <c r="Y77" s="204"/>
      <c r="Z77" s="204"/>
      <c r="AA77" s="204"/>
      <c r="AB77" s="75">
        <v>3</v>
      </c>
      <c r="AC77" s="75">
        <v>5</v>
      </c>
      <c r="AD77" s="78" t="str">
        <f t="shared" ref="AD77:AD94" si="4">IF((AB77*AC77)&lt;=3,"Bajo",IF((AB77*AC77)&lt;=15,"Medio",IF((AB77*AC77)&lt;=50,"Alto",IF((AB77*AC77)&gt;50,"Crítico"))))</f>
        <v>Medio</v>
      </c>
      <c r="AE77" s="84"/>
      <c r="AJ77" s="108">
        <v>2</v>
      </c>
    </row>
    <row r="78" spans="1:36" ht="35.25" customHeight="1" x14ac:dyDescent="0.2">
      <c r="A78" s="85"/>
      <c r="B78" s="81"/>
      <c r="C78" s="143"/>
      <c r="D78" s="80"/>
      <c r="E78" s="80"/>
      <c r="F78" s="85"/>
      <c r="G78" s="81"/>
      <c r="H78" s="144"/>
      <c r="I78" s="76" t="e">
        <f>VLOOKUP(H78,'Listado P-RC'!$B$3:$F$194,2,FALSE)</f>
        <v>#N/A</v>
      </c>
      <c r="J78" s="77" t="e">
        <f>VLOOKUP(H78,'Listado P-RC'!$B$3:$F$194,3,FALSE)</f>
        <v>#N/A</v>
      </c>
      <c r="K78" s="77" t="e">
        <f>VLOOKUP(H78,'Listado P-RC'!$B$3:$F$194,4,FALSE)</f>
        <v>#N/A</v>
      </c>
      <c r="L78" s="77" t="e">
        <f>VLOOKUP(H78,'Listado P-RC'!$B$3:$F$194,5,FALSE)</f>
        <v>#N/A</v>
      </c>
      <c r="M78" s="81"/>
      <c r="N78" s="75">
        <v>1</v>
      </c>
      <c r="O78" s="75">
        <v>10</v>
      </c>
      <c r="P78" s="78" t="str">
        <f t="shared" ref="P78:P93" si="5">IF((N78*O78)&lt;=3,"Bajo",IF((N78*O78)&lt;=15,"Medio",IF((N78*O78)&lt;=50,"Alto",IF((N78*O78)&gt;50,"Crítico"))))</f>
        <v>Medio</v>
      </c>
      <c r="Q78" s="79" t="str">
        <f t="shared" si="3"/>
        <v>ACEPTABLE</v>
      </c>
      <c r="R78" s="82"/>
      <c r="S78" s="82"/>
      <c r="T78" s="82"/>
      <c r="U78" s="82"/>
      <c r="V78" s="82"/>
      <c r="W78" s="82"/>
      <c r="X78" s="82"/>
      <c r="Y78" s="204"/>
      <c r="Z78" s="204"/>
      <c r="AA78" s="204"/>
      <c r="AB78" s="75">
        <v>5</v>
      </c>
      <c r="AC78" s="75">
        <v>50</v>
      </c>
      <c r="AD78" s="78" t="str">
        <f t="shared" si="4"/>
        <v>Crítico</v>
      </c>
      <c r="AE78" s="84"/>
      <c r="AJ78" s="108">
        <v>5</v>
      </c>
    </row>
    <row r="79" spans="1:36" ht="35.25" customHeight="1" x14ac:dyDescent="0.2">
      <c r="A79" s="85"/>
      <c r="B79" s="81"/>
      <c r="C79" s="143"/>
      <c r="D79" s="80"/>
      <c r="E79" s="80"/>
      <c r="F79" s="85"/>
      <c r="G79" s="81"/>
      <c r="H79" s="144"/>
      <c r="I79" s="76" t="e">
        <f>VLOOKUP(H79,'Listado P-RC'!$B$3:$F$194,2,FALSE)</f>
        <v>#N/A</v>
      </c>
      <c r="J79" s="77" t="e">
        <f>VLOOKUP(H79,'Listado P-RC'!$B$3:$F$194,3,FALSE)</f>
        <v>#N/A</v>
      </c>
      <c r="K79" s="77" t="e">
        <f>VLOOKUP(H79,'Listado P-RC'!$B$3:$F$194,4,FALSE)</f>
        <v>#N/A</v>
      </c>
      <c r="L79" s="77" t="e">
        <f>VLOOKUP(H79,'Listado P-RC'!$B$3:$F$194,5,FALSE)</f>
        <v>#N/A</v>
      </c>
      <c r="M79" s="81"/>
      <c r="N79" s="75">
        <v>1</v>
      </c>
      <c r="O79" s="75">
        <v>20</v>
      </c>
      <c r="P79" s="78" t="str">
        <f t="shared" si="5"/>
        <v>Alto</v>
      </c>
      <c r="Q79" s="79" t="str">
        <f t="shared" si="3"/>
        <v>NO ACEPTABLE</v>
      </c>
      <c r="R79" s="82"/>
      <c r="S79" s="82"/>
      <c r="T79" s="82"/>
      <c r="U79" s="82"/>
      <c r="V79" s="82"/>
      <c r="W79" s="82"/>
      <c r="X79" s="82"/>
      <c r="Y79" s="204"/>
      <c r="Z79" s="204"/>
      <c r="AA79" s="204"/>
      <c r="AB79" s="75"/>
      <c r="AC79" s="75"/>
      <c r="AD79" s="78" t="str">
        <f t="shared" si="4"/>
        <v>Bajo</v>
      </c>
      <c r="AE79" s="84"/>
      <c r="AJ79" s="108">
        <v>10</v>
      </c>
    </row>
    <row r="80" spans="1:36" ht="35.25" customHeight="1" x14ac:dyDescent="0.2">
      <c r="A80" s="85"/>
      <c r="B80" s="81"/>
      <c r="C80" s="143"/>
      <c r="D80" s="80"/>
      <c r="E80" s="80"/>
      <c r="F80" s="85"/>
      <c r="G80" s="81"/>
      <c r="H80" s="144"/>
      <c r="I80" s="76" t="e">
        <f>VLOOKUP(H80,'Listado P-RC'!$B$3:$F$194,2,FALSE)</f>
        <v>#N/A</v>
      </c>
      <c r="J80" s="77" t="e">
        <f>VLOOKUP(H80,'Listado P-RC'!$B$3:$F$194,3,FALSE)</f>
        <v>#N/A</v>
      </c>
      <c r="K80" s="77" t="e">
        <f>VLOOKUP(H80,'Listado P-RC'!$B$3:$F$194,4,FALSE)</f>
        <v>#N/A</v>
      </c>
      <c r="L80" s="77" t="e">
        <f>VLOOKUP(H80,'Listado P-RC'!$B$3:$F$194,5,FALSE)</f>
        <v>#N/A</v>
      </c>
      <c r="M80" s="81"/>
      <c r="N80" s="75">
        <v>2</v>
      </c>
      <c r="O80" s="75">
        <v>50</v>
      </c>
      <c r="P80" s="78" t="str">
        <f t="shared" si="5"/>
        <v>Crítico</v>
      </c>
      <c r="Q80" s="79" t="str">
        <f t="shared" si="3"/>
        <v>NO ACEPTABLE</v>
      </c>
      <c r="R80" s="82"/>
      <c r="S80" s="82"/>
      <c r="T80" s="82"/>
      <c r="U80" s="82"/>
      <c r="V80" s="82"/>
      <c r="W80" s="82"/>
      <c r="X80" s="82"/>
      <c r="Y80" s="204"/>
      <c r="Z80" s="204"/>
      <c r="AA80" s="204"/>
      <c r="AB80" s="75"/>
      <c r="AC80" s="75"/>
      <c r="AD80" s="78" t="str">
        <f t="shared" si="4"/>
        <v>Bajo</v>
      </c>
      <c r="AE80" s="83"/>
      <c r="AJ80" s="108">
        <v>20</v>
      </c>
    </row>
    <row r="81" spans="1:36" ht="35.25" customHeight="1" x14ac:dyDescent="0.2">
      <c r="A81" s="85"/>
      <c r="B81" s="81"/>
      <c r="C81" s="143"/>
      <c r="D81" s="80"/>
      <c r="E81" s="80"/>
      <c r="F81" s="85"/>
      <c r="G81" s="81"/>
      <c r="H81" s="144"/>
      <c r="I81" s="76" t="e">
        <f>VLOOKUP(H81,'Listado P-RC'!$B$3:$F$194,2,FALSE)</f>
        <v>#N/A</v>
      </c>
      <c r="J81" s="77" t="e">
        <f>VLOOKUP(H81,'Listado P-RC'!$B$3:$F$194,3,FALSE)</f>
        <v>#N/A</v>
      </c>
      <c r="K81" s="77" t="e">
        <f>VLOOKUP(H81,'Listado P-RC'!$B$3:$F$194,4,FALSE)</f>
        <v>#N/A</v>
      </c>
      <c r="L81" s="77" t="e">
        <f>VLOOKUP(H81,'Listado P-RC'!$B$3:$F$194,5,FALSE)</f>
        <v>#N/A</v>
      </c>
      <c r="M81" s="81"/>
      <c r="N81" s="75">
        <v>1</v>
      </c>
      <c r="O81" s="75">
        <v>5</v>
      </c>
      <c r="P81" s="78" t="str">
        <f t="shared" si="5"/>
        <v>Medio</v>
      </c>
      <c r="Q81" s="79" t="str">
        <f t="shared" si="3"/>
        <v>ACEPTABLE</v>
      </c>
      <c r="R81" s="82"/>
      <c r="S81" s="82"/>
      <c r="T81" s="82"/>
      <c r="U81" s="82"/>
      <c r="V81" s="82"/>
      <c r="W81" s="82"/>
      <c r="X81" s="82"/>
      <c r="Y81" s="204"/>
      <c r="Z81" s="204"/>
      <c r="AA81" s="204"/>
      <c r="AB81" s="75"/>
      <c r="AC81" s="75"/>
      <c r="AD81" s="78" t="str">
        <f t="shared" si="4"/>
        <v>Bajo</v>
      </c>
      <c r="AE81" s="83"/>
      <c r="AJ81" s="108">
        <v>50</v>
      </c>
    </row>
    <row r="82" spans="1:36" ht="35.25" customHeight="1" x14ac:dyDescent="0.2">
      <c r="A82" s="85"/>
      <c r="B82" s="81"/>
      <c r="C82" s="143"/>
      <c r="D82" s="80"/>
      <c r="E82" s="80"/>
      <c r="F82" s="85"/>
      <c r="G82" s="81"/>
      <c r="H82" s="144"/>
      <c r="I82" s="76" t="e">
        <f>VLOOKUP(H82,'Listado P-RC'!$B$3:$F$194,2,FALSE)</f>
        <v>#N/A</v>
      </c>
      <c r="J82" s="77" t="e">
        <f>VLOOKUP(H82,'Listado P-RC'!$B$3:$F$194,3,FALSE)</f>
        <v>#N/A</v>
      </c>
      <c r="K82" s="77" t="e">
        <f>VLOOKUP(H82,'Listado P-RC'!$B$3:$F$194,4,FALSE)</f>
        <v>#N/A</v>
      </c>
      <c r="L82" s="77" t="e">
        <f>VLOOKUP(H82,'Listado P-RC'!$B$3:$F$194,5,FALSE)</f>
        <v>#N/A</v>
      </c>
      <c r="M82" s="81"/>
      <c r="N82" s="75"/>
      <c r="O82" s="75"/>
      <c r="P82" s="78" t="str">
        <f t="shared" si="5"/>
        <v>Bajo</v>
      </c>
      <c r="Q82" s="79" t="str">
        <f t="shared" si="3"/>
        <v>ACEPTABLE</v>
      </c>
      <c r="R82" s="82"/>
      <c r="S82" s="82"/>
      <c r="T82" s="82"/>
      <c r="U82" s="82"/>
      <c r="V82" s="82"/>
      <c r="W82" s="82"/>
      <c r="X82" s="82"/>
      <c r="Y82" s="204"/>
      <c r="Z82" s="204"/>
      <c r="AA82" s="204"/>
      <c r="AB82" s="75"/>
      <c r="AC82" s="75"/>
      <c r="AD82" s="78" t="str">
        <f t="shared" si="4"/>
        <v>Bajo</v>
      </c>
      <c r="AE82" s="84"/>
    </row>
    <row r="83" spans="1:36" ht="35.25" customHeight="1" x14ac:dyDescent="0.2">
      <c r="A83" s="85"/>
      <c r="B83" s="81"/>
      <c r="C83" s="143"/>
      <c r="D83" s="80"/>
      <c r="E83" s="80"/>
      <c r="F83" s="85"/>
      <c r="G83" s="81"/>
      <c r="H83" s="144"/>
      <c r="I83" s="76" t="e">
        <f>VLOOKUP(H83,'Listado P-RC'!$B$3:$F$194,2,FALSE)</f>
        <v>#N/A</v>
      </c>
      <c r="J83" s="77" t="e">
        <f>VLOOKUP(H83,'Listado P-RC'!$B$3:$F$194,3,FALSE)</f>
        <v>#N/A</v>
      </c>
      <c r="K83" s="77" t="e">
        <f>VLOOKUP(H83,'Listado P-RC'!$B$3:$F$194,4,FALSE)</f>
        <v>#N/A</v>
      </c>
      <c r="L83" s="77" t="e">
        <f>VLOOKUP(H83,'Listado P-RC'!$B$3:$F$194,5,FALSE)</f>
        <v>#N/A</v>
      </c>
      <c r="M83" s="81"/>
      <c r="N83" s="75"/>
      <c r="O83" s="75"/>
      <c r="P83" s="78" t="str">
        <f t="shared" si="5"/>
        <v>Bajo</v>
      </c>
      <c r="Q83" s="79" t="str">
        <f t="shared" si="3"/>
        <v>ACEPTABLE</v>
      </c>
      <c r="R83" s="82"/>
      <c r="S83" s="82"/>
      <c r="T83" s="82"/>
      <c r="U83" s="82"/>
      <c r="V83" s="82"/>
      <c r="W83" s="82"/>
      <c r="X83" s="82"/>
      <c r="Y83" s="204"/>
      <c r="Z83" s="204"/>
      <c r="AA83" s="204"/>
      <c r="AB83" s="75"/>
      <c r="AC83" s="75"/>
      <c r="AD83" s="78" t="str">
        <f t="shared" si="4"/>
        <v>Bajo</v>
      </c>
      <c r="AE83" s="84"/>
    </row>
    <row r="84" spans="1:36" ht="35.25" customHeight="1" x14ac:dyDescent="0.2">
      <c r="A84" s="86"/>
      <c r="B84" s="81"/>
      <c r="C84" s="143"/>
      <c r="D84" s="80"/>
      <c r="E84" s="80"/>
      <c r="F84" s="85"/>
      <c r="G84" s="81"/>
      <c r="H84" s="144"/>
      <c r="I84" s="76" t="e">
        <f>VLOOKUP(H84,'Listado P-RC'!$B$3:$F$194,2,FALSE)</f>
        <v>#N/A</v>
      </c>
      <c r="J84" s="77" t="e">
        <f>VLOOKUP(H84,'Listado P-RC'!$B$3:$F$194,3,FALSE)</f>
        <v>#N/A</v>
      </c>
      <c r="K84" s="77" t="e">
        <f>VLOOKUP(H84,'Listado P-RC'!$B$3:$F$194,4,FALSE)</f>
        <v>#N/A</v>
      </c>
      <c r="L84" s="77" t="e">
        <f>VLOOKUP(H84,'Listado P-RC'!$B$3:$F$194,5,FALSE)</f>
        <v>#N/A</v>
      </c>
      <c r="M84" s="81"/>
      <c r="N84" s="75"/>
      <c r="O84" s="75"/>
      <c r="P84" s="78" t="str">
        <f t="shared" si="5"/>
        <v>Bajo</v>
      </c>
      <c r="Q84" s="79" t="str">
        <f t="shared" si="3"/>
        <v>ACEPTABLE</v>
      </c>
      <c r="R84" s="82"/>
      <c r="S84" s="82"/>
      <c r="T84" s="82"/>
      <c r="U84" s="82"/>
      <c r="V84" s="82"/>
      <c r="W84" s="82"/>
      <c r="X84" s="82"/>
      <c r="Y84" s="152"/>
      <c r="Z84" s="153"/>
      <c r="AA84" s="154"/>
      <c r="AB84" s="75"/>
      <c r="AC84" s="75"/>
      <c r="AD84" s="78" t="str">
        <f t="shared" si="4"/>
        <v>Bajo</v>
      </c>
      <c r="AE84" s="84"/>
    </row>
    <row r="85" spans="1:36" ht="35.25" customHeight="1" x14ac:dyDescent="0.2">
      <c r="A85" s="86"/>
      <c r="B85" s="81"/>
      <c r="C85" s="143"/>
      <c r="D85" s="80"/>
      <c r="E85" s="80"/>
      <c r="F85" s="85"/>
      <c r="G85" s="81"/>
      <c r="H85" s="144"/>
      <c r="I85" s="76" t="e">
        <f>VLOOKUP(H85,'Listado P-RC'!$B$3:$F$194,2,FALSE)</f>
        <v>#N/A</v>
      </c>
      <c r="J85" s="77" t="e">
        <f>VLOOKUP(H85,'Listado P-RC'!$B$3:$F$194,3,FALSE)</f>
        <v>#N/A</v>
      </c>
      <c r="K85" s="77" t="e">
        <f>VLOOKUP(H85,'Listado P-RC'!$B$3:$F$194,4,FALSE)</f>
        <v>#N/A</v>
      </c>
      <c r="L85" s="77" t="e">
        <f>VLOOKUP(H85,'Listado P-RC'!$B$3:$F$194,5,FALSE)</f>
        <v>#N/A</v>
      </c>
      <c r="M85" s="81"/>
      <c r="N85" s="75"/>
      <c r="O85" s="75"/>
      <c r="P85" s="78" t="str">
        <f t="shared" si="5"/>
        <v>Bajo</v>
      </c>
      <c r="Q85" s="79" t="str">
        <f t="shared" si="3"/>
        <v>ACEPTABLE</v>
      </c>
      <c r="R85" s="82"/>
      <c r="S85" s="82"/>
      <c r="T85" s="82"/>
      <c r="U85" s="82"/>
      <c r="V85" s="82"/>
      <c r="W85" s="82"/>
      <c r="X85" s="82"/>
      <c r="Y85" s="152"/>
      <c r="Z85" s="153"/>
      <c r="AA85" s="154"/>
      <c r="AB85" s="75"/>
      <c r="AC85" s="75"/>
      <c r="AD85" s="78" t="str">
        <f t="shared" si="4"/>
        <v>Bajo</v>
      </c>
      <c r="AE85" s="84"/>
    </row>
    <row r="86" spans="1:36" ht="35.25" customHeight="1" x14ac:dyDescent="0.2">
      <c r="A86" s="86"/>
      <c r="B86" s="81"/>
      <c r="C86" s="143"/>
      <c r="D86" s="80"/>
      <c r="E86" s="80"/>
      <c r="F86" s="85"/>
      <c r="G86" s="81"/>
      <c r="H86" s="144"/>
      <c r="I86" s="76" t="e">
        <f>VLOOKUP(H86,'Listado P-RC'!$B$3:$F$194,2,FALSE)</f>
        <v>#N/A</v>
      </c>
      <c r="J86" s="77" t="e">
        <f>VLOOKUP(H86,'Listado P-RC'!$B$3:$F$194,3,FALSE)</f>
        <v>#N/A</v>
      </c>
      <c r="K86" s="77" t="e">
        <f>VLOOKUP(H86,'Listado P-RC'!$B$3:$F$194,4,FALSE)</f>
        <v>#N/A</v>
      </c>
      <c r="L86" s="77" t="e">
        <f>VLOOKUP(H86,'Listado P-RC'!$B$3:$F$194,5,FALSE)</f>
        <v>#N/A</v>
      </c>
      <c r="M86" s="81"/>
      <c r="N86" s="75"/>
      <c r="O86" s="75"/>
      <c r="P86" s="78" t="str">
        <f t="shared" si="5"/>
        <v>Bajo</v>
      </c>
      <c r="Q86" s="79" t="str">
        <f t="shared" si="3"/>
        <v>ACEPTABLE</v>
      </c>
      <c r="R86" s="82"/>
      <c r="S86" s="82"/>
      <c r="T86" s="82"/>
      <c r="U86" s="82"/>
      <c r="V86" s="82"/>
      <c r="W86" s="82"/>
      <c r="X86" s="82"/>
      <c r="Y86" s="152"/>
      <c r="Z86" s="153"/>
      <c r="AA86" s="154"/>
      <c r="AB86" s="75"/>
      <c r="AC86" s="75"/>
      <c r="AD86" s="78" t="str">
        <f t="shared" si="4"/>
        <v>Bajo</v>
      </c>
      <c r="AE86" s="84"/>
    </row>
    <row r="87" spans="1:36" ht="35.25" customHeight="1" x14ac:dyDescent="0.2">
      <c r="A87" s="86"/>
      <c r="B87" s="81"/>
      <c r="C87" s="143"/>
      <c r="D87" s="80"/>
      <c r="E87" s="80"/>
      <c r="F87" s="85"/>
      <c r="G87" s="81"/>
      <c r="H87" s="144"/>
      <c r="I87" s="76" t="e">
        <f>VLOOKUP(H87,'Listado P-RC'!$B$3:$F$194,2,FALSE)</f>
        <v>#N/A</v>
      </c>
      <c r="J87" s="77" t="e">
        <f>VLOOKUP(H87,'Listado P-RC'!$B$3:$F$194,3,FALSE)</f>
        <v>#N/A</v>
      </c>
      <c r="K87" s="77" t="e">
        <f>VLOOKUP(H87,'Listado P-RC'!$B$3:$F$194,4,FALSE)</f>
        <v>#N/A</v>
      </c>
      <c r="L87" s="77" t="e">
        <f>VLOOKUP(H87,'Listado P-RC'!$B$3:$F$194,5,FALSE)</f>
        <v>#N/A</v>
      </c>
      <c r="M87" s="81"/>
      <c r="N87" s="75"/>
      <c r="O87" s="75"/>
      <c r="P87" s="78" t="str">
        <f t="shared" si="5"/>
        <v>Bajo</v>
      </c>
      <c r="Q87" s="79" t="str">
        <f t="shared" si="3"/>
        <v>ACEPTABLE</v>
      </c>
      <c r="R87" s="82"/>
      <c r="S87" s="82"/>
      <c r="T87" s="82"/>
      <c r="U87" s="82"/>
      <c r="V87" s="82"/>
      <c r="W87" s="82"/>
      <c r="X87" s="82"/>
      <c r="Y87" s="152"/>
      <c r="Z87" s="153"/>
      <c r="AA87" s="154"/>
      <c r="AB87" s="75"/>
      <c r="AC87" s="75"/>
      <c r="AD87" s="78" t="str">
        <f t="shared" si="4"/>
        <v>Bajo</v>
      </c>
      <c r="AE87" s="84"/>
    </row>
    <row r="88" spans="1:36" ht="35.25" customHeight="1" x14ac:dyDescent="0.2">
      <c r="A88" s="86"/>
      <c r="B88" s="81"/>
      <c r="C88" s="143"/>
      <c r="D88" s="80"/>
      <c r="E88" s="80"/>
      <c r="F88" s="85"/>
      <c r="G88" s="81"/>
      <c r="H88" s="144"/>
      <c r="I88" s="76" t="e">
        <f>VLOOKUP(H88,'Listado P-RC'!$B$3:$F$194,2,FALSE)</f>
        <v>#N/A</v>
      </c>
      <c r="J88" s="77" t="e">
        <f>VLOOKUP(H88,'Listado P-RC'!$B$3:$F$194,3,FALSE)</f>
        <v>#N/A</v>
      </c>
      <c r="K88" s="77" t="e">
        <f>VLOOKUP(H88,'Listado P-RC'!$B$3:$F$194,4,FALSE)</f>
        <v>#N/A</v>
      </c>
      <c r="L88" s="77" t="e">
        <f>VLOOKUP(H88,'Listado P-RC'!$B$3:$F$194,5,FALSE)</f>
        <v>#N/A</v>
      </c>
      <c r="M88" s="81"/>
      <c r="N88" s="75"/>
      <c r="O88" s="75"/>
      <c r="P88" s="78" t="str">
        <f t="shared" si="5"/>
        <v>Bajo</v>
      </c>
      <c r="Q88" s="79" t="str">
        <f t="shared" si="3"/>
        <v>ACEPTABLE</v>
      </c>
      <c r="R88" s="82"/>
      <c r="S88" s="82"/>
      <c r="T88" s="82"/>
      <c r="U88" s="82"/>
      <c r="V88" s="82"/>
      <c r="W88" s="82"/>
      <c r="X88" s="82"/>
      <c r="Y88" s="152"/>
      <c r="Z88" s="153"/>
      <c r="AA88" s="154"/>
      <c r="AB88" s="75"/>
      <c r="AC88" s="75"/>
      <c r="AD88" s="78" t="str">
        <f t="shared" si="4"/>
        <v>Bajo</v>
      </c>
      <c r="AE88" s="84"/>
    </row>
    <row r="89" spans="1:36" ht="35.25" customHeight="1" x14ac:dyDescent="0.2">
      <c r="A89" s="86"/>
      <c r="B89" s="81"/>
      <c r="C89" s="143"/>
      <c r="D89" s="80"/>
      <c r="E89" s="80"/>
      <c r="F89" s="85"/>
      <c r="G89" s="81"/>
      <c r="H89" s="144"/>
      <c r="I89" s="76" t="e">
        <f>VLOOKUP(H89,'Listado P-RC'!$B$3:$F$194,2,FALSE)</f>
        <v>#N/A</v>
      </c>
      <c r="J89" s="77" t="e">
        <f>VLOOKUP(H89,'Listado P-RC'!$B$3:$F$194,3,FALSE)</f>
        <v>#N/A</v>
      </c>
      <c r="K89" s="77" t="e">
        <f>VLOOKUP(H89,'Listado P-RC'!$B$3:$F$194,4,FALSE)</f>
        <v>#N/A</v>
      </c>
      <c r="L89" s="77" t="e">
        <f>VLOOKUP(H89,'Listado P-RC'!$B$3:$F$194,5,FALSE)</f>
        <v>#N/A</v>
      </c>
      <c r="M89" s="81"/>
      <c r="N89" s="75"/>
      <c r="O89" s="75"/>
      <c r="P89" s="78" t="str">
        <f t="shared" si="5"/>
        <v>Bajo</v>
      </c>
      <c r="Q89" s="79" t="str">
        <f t="shared" si="3"/>
        <v>ACEPTABLE</v>
      </c>
      <c r="R89" s="82"/>
      <c r="S89" s="82"/>
      <c r="T89" s="82"/>
      <c r="U89" s="82"/>
      <c r="V89" s="82"/>
      <c r="W89" s="82"/>
      <c r="X89" s="82"/>
      <c r="Y89" s="152"/>
      <c r="Z89" s="153"/>
      <c r="AA89" s="154"/>
      <c r="AB89" s="75"/>
      <c r="AC89" s="75"/>
      <c r="AD89" s="78" t="str">
        <f t="shared" si="4"/>
        <v>Bajo</v>
      </c>
      <c r="AE89" s="84"/>
    </row>
    <row r="90" spans="1:36" ht="35.25" customHeight="1" x14ac:dyDescent="0.2">
      <c r="A90" s="86"/>
      <c r="B90" s="81"/>
      <c r="C90" s="143"/>
      <c r="D90" s="80"/>
      <c r="E90" s="80"/>
      <c r="F90" s="85"/>
      <c r="G90" s="81"/>
      <c r="H90" s="144"/>
      <c r="I90" s="76" t="e">
        <f>VLOOKUP(H90,'Listado P-RC'!$B$3:$F$194,2,FALSE)</f>
        <v>#N/A</v>
      </c>
      <c r="J90" s="77" t="e">
        <f>VLOOKUP(H90,'Listado P-RC'!$B$3:$F$194,3,FALSE)</f>
        <v>#N/A</v>
      </c>
      <c r="K90" s="77" t="e">
        <f>VLOOKUP(H90,'Listado P-RC'!$B$3:$F$194,4,FALSE)</f>
        <v>#N/A</v>
      </c>
      <c r="L90" s="77" t="e">
        <f>VLOOKUP(H90,'Listado P-RC'!$B$3:$F$194,5,FALSE)</f>
        <v>#N/A</v>
      </c>
      <c r="M90" s="81"/>
      <c r="N90" s="75"/>
      <c r="O90" s="75"/>
      <c r="P90" s="78" t="str">
        <f t="shared" si="5"/>
        <v>Bajo</v>
      </c>
      <c r="Q90" s="79" t="str">
        <f t="shared" si="3"/>
        <v>ACEPTABLE</v>
      </c>
      <c r="R90" s="82"/>
      <c r="S90" s="82"/>
      <c r="T90" s="82"/>
      <c r="U90" s="82"/>
      <c r="V90" s="82"/>
      <c r="W90" s="82"/>
      <c r="X90" s="82"/>
      <c r="Y90" s="152"/>
      <c r="Z90" s="153"/>
      <c r="AA90" s="154"/>
      <c r="AB90" s="75"/>
      <c r="AC90" s="75"/>
      <c r="AD90" s="78" t="str">
        <f t="shared" si="4"/>
        <v>Bajo</v>
      </c>
      <c r="AE90" s="84"/>
    </row>
    <row r="91" spans="1:36" ht="35.25" customHeight="1" x14ac:dyDescent="0.2">
      <c r="A91" s="86"/>
      <c r="B91" s="81"/>
      <c r="C91" s="143"/>
      <c r="D91" s="80"/>
      <c r="E91" s="80"/>
      <c r="F91" s="85"/>
      <c r="G91" s="81"/>
      <c r="H91" s="144"/>
      <c r="I91" s="76" t="e">
        <f>VLOOKUP(H91,'Listado P-RC'!$B$3:$F$194,2,FALSE)</f>
        <v>#N/A</v>
      </c>
      <c r="J91" s="77" t="e">
        <f>VLOOKUP(H91,'Listado P-RC'!$B$3:$F$194,3,FALSE)</f>
        <v>#N/A</v>
      </c>
      <c r="K91" s="77" t="e">
        <f>VLOOKUP(H91,'Listado P-RC'!$B$3:$F$194,4,FALSE)</f>
        <v>#N/A</v>
      </c>
      <c r="L91" s="77" t="e">
        <f>VLOOKUP(H91,'Listado P-RC'!$B$3:$F$194,5,FALSE)</f>
        <v>#N/A</v>
      </c>
      <c r="M91" s="81"/>
      <c r="N91" s="75"/>
      <c r="O91" s="75"/>
      <c r="P91" s="78" t="str">
        <f t="shared" si="5"/>
        <v>Bajo</v>
      </c>
      <c r="Q91" s="79" t="str">
        <f t="shared" si="3"/>
        <v>ACEPTABLE</v>
      </c>
      <c r="R91" s="82"/>
      <c r="S91" s="82"/>
      <c r="T91" s="82"/>
      <c r="U91" s="82"/>
      <c r="V91" s="82"/>
      <c r="W91" s="82"/>
      <c r="X91" s="82"/>
      <c r="Y91" s="152"/>
      <c r="Z91" s="153"/>
      <c r="AA91" s="154"/>
      <c r="AB91" s="75"/>
      <c r="AC91" s="75"/>
      <c r="AD91" s="78" t="str">
        <f t="shared" si="4"/>
        <v>Bajo</v>
      </c>
      <c r="AE91" s="84"/>
    </row>
    <row r="92" spans="1:36" ht="35.25" customHeight="1" x14ac:dyDescent="0.2">
      <c r="A92" s="87"/>
      <c r="B92" s="81"/>
      <c r="C92" s="143"/>
      <c r="D92" s="80"/>
      <c r="E92" s="80"/>
      <c r="F92" s="85"/>
      <c r="G92" s="81"/>
      <c r="H92" s="144"/>
      <c r="I92" s="76" t="e">
        <f>VLOOKUP(H92,'Listado P-RC'!$B$3:$F$194,2,FALSE)</f>
        <v>#N/A</v>
      </c>
      <c r="J92" s="77" t="e">
        <f>VLOOKUP(H92,'Listado P-RC'!$B$3:$F$194,3,FALSE)</f>
        <v>#N/A</v>
      </c>
      <c r="K92" s="77" t="e">
        <f>VLOOKUP(H92,'Listado P-RC'!$B$3:$F$194,4,FALSE)</f>
        <v>#N/A</v>
      </c>
      <c r="L92" s="77" t="e">
        <f>VLOOKUP(H92,'Listado P-RC'!$B$3:$F$194,5,FALSE)</f>
        <v>#N/A</v>
      </c>
      <c r="M92" s="81"/>
      <c r="N92" s="75"/>
      <c r="O92" s="75"/>
      <c r="P92" s="78" t="str">
        <f t="shared" si="5"/>
        <v>Bajo</v>
      </c>
      <c r="Q92" s="79" t="str">
        <f t="shared" si="3"/>
        <v>ACEPTABLE</v>
      </c>
      <c r="R92" s="82"/>
      <c r="S92" s="82"/>
      <c r="T92" s="82"/>
      <c r="U92" s="82"/>
      <c r="V92" s="82"/>
      <c r="W92" s="82"/>
      <c r="X92" s="82"/>
      <c r="Y92" s="204"/>
      <c r="Z92" s="204"/>
      <c r="AA92" s="204"/>
      <c r="AB92" s="75"/>
      <c r="AC92" s="75"/>
      <c r="AD92" s="78" t="str">
        <f t="shared" si="4"/>
        <v>Bajo</v>
      </c>
      <c r="AE92" s="83"/>
    </row>
    <row r="93" spans="1:36" ht="35.25" customHeight="1" x14ac:dyDescent="0.2">
      <c r="A93" s="88"/>
      <c r="B93" s="85"/>
      <c r="C93" s="143"/>
      <c r="D93" s="80"/>
      <c r="E93" s="80"/>
      <c r="F93" s="85"/>
      <c r="G93" s="81"/>
      <c r="H93" s="144"/>
      <c r="I93" s="76" t="e">
        <f>VLOOKUP(H93,'Listado P-RC'!$B$3:$F$194,2,FALSE)</f>
        <v>#N/A</v>
      </c>
      <c r="J93" s="77" t="e">
        <f>VLOOKUP(H93,'Listado P-RC'!$B$3:$F$194,3,FALSE)</f>
        <v>#N/A</v>
      </c>
      <c r="K93" s="77" t="e">
        <f>VLOOKUP(H93,'Listado P-RC'!$B$3:$F$194,4,FALSE)</f>
        <v>#N/A</v>
      </c>
      <c r="L93" s="77" t="e">
        <f>VLOOKUP(H93,'Listado P-RC'!$B$3:$F$194,5,FALSE)</f>
        <v>#N/A</v>
      </c>
      <c r="M93" s="81"/>
      <c r="N93" s="75"/>
      <c r="O93" s="75"/>
      <c r="P93" s="78" t="str">
        <f t="shared" si="5"/>
        <v>Bajo</v>
      </c>
      <c r="Q93" s="79" t="str">
        <f t="shared" si="3"/>
        <v>ACEPTABLE</v>
      </c>
      <c r="R93" s="82"/>
      <c r="S93" s="82"/>
      <c r="T93" s="82"/>
      <c r="U93" s="82"/>
      <c r="V93" s="82"/>
      <c r="W93" s="82"/>
      <c r="X93" s="82"/>
      <c r="Y93" s="204"/>
      <c r="Z93" s="204"/>
      <c r="AA93" s="204"/>
      <c r="AB93" s="75"/>
      <c r="AC93" s="75"/>
      <c r="AD93" s="78" t="str">
        <f t="shared" si="4"/>
        <v>Bajo</v>
      </c>
      <c r="AE93" s="84"/>
    </row>
    <row r="94" spans="1:36" ht="27.75" customHeight="1" x14ac:dyDescent="0.2">
      <c r="A94" s="88"/>
      <c r="B94" s="85"/>
      <c r="C94" s="143"/>
      <c r="D94" s="80"/>
      <c r="E94" s="80"/>
      <c r="F94" s="85"/>
      <c r="G94" s="81"/>
      <c r="H94" s="144"/>
      <c r="I94" s="76" t="e">
        <f>VLOOKUP(H94,'Listado P-RC'!$B$3:$F$194,2,FALSE)</f>
        <v>#N/A</v>
      </c>
      <c r="J94" s="77" t="e">
        <f>VLOOKUP(H94,'Listado P-RC'!$B$3:$F$194,3,FALSE)</f>
        <v>#N/A</v>
      </c>
      <c r="K94" s="77" t="e">
        <f>VLOOKUP(H94,'Listado P-RC'!$B$3:$F$194,4,FALSE)</f>
        <v>#N/A</v>
      </c>
      <c r="L94" s="77" t="e">
        <f>VLOOKUP(H94,'Listado P-RC'!$B$3:$F$194,5,FALSE)</f>
        <v>#N/A</v>
      </c>
      <c r="M94" s="81"/>
      <c r="N94" s="75"/>
      <c r="O94" s="75"/>
      <c r="P94" s="78" t="str">
        <f t="shared" ref="P94" si="6">IF((N94*O94)&lt;=3,"Bajo",IF((N94*O94)&lt;=10,"Medio",IF((N94*O94)&lt;=50,"Alto",IF((N94*O94)&gt;50,"Crítico"))))</f>
        <v>Bajo</v>
      </c>
      <c r="Q94" s="79" t="str">
        <f t="shared" si="3"/>
        <v>ACEPTABLE</v>
      </c>
      <c r="R94" s="82"/>
      <c r="S94" s="82"/>
      <c r="T94" s="82"/>
      <c r="U94" s="82"/>
      <c r="V94" s="82"/>
      <c r="W94" s="82"/>
      <c r="X94" s="82"/>
      <c r="Y94" s="204"/>
      <c r="Z94" s="204"/>
      <c r="AA94" s="204"/>
      <c r="AB94" s="75"/>
      <c r="AC94" s="75"/>
      <c r="AD94" s="78" t="str">
        <f t="shared" si="4"/>
        <v>Bajo</v>
      </c>
      <c r="AE94" s="89"/>
    </row>
    <row r="95" spans="1:36" x14ac:dyDescent="0.2">
      <c r="A95" s="90"/>
      <c r="B95" s="91"/>
      <c r="C95" s="91"/>
      <c r="D95" s="91"/>
      <c r="E95" s="91"/>
      <c r="F95" s="91"/>
      <c r="G95" s="37"/>
      <c r="H95" s="37"/>
      <c r="I95" s="91"/>
      <c r="J95" s="91"/>
      <c r="K95" s="91"/>
      <c r="L95" s="91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92"/>
    </row>
    <row r="96" spans="1:36" s="17" customFormat="1" ht="13.5" thickBot="1" x14ac:dyDescent="0.25">
      <c r="A96" s="90"/>
      <c r="B96" s="91"/>
      <c r="C96" s="91"/>
      <c r="D96" s="91"/>
      <c r="E96" s="91"/>
      <c r="F96" s="91"/>
      <c r="G96" s="37"/>
      <c r="H96" s="37"/>
      <c r="I96" s="91"/>
      <c r="J96" s="91"/>
      <c r="K96" s="91"/>
      <c r="L96" s="91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92"/>
    </row>
    <row r="97" spans="1:31" s="18" customFormat="1" ht="19.5" customHeight="1" thickBot="1" x14ac:dyDescent="0.25">
      <c r="A97" s="189" t="s">
        <v>540</v>
      </c>
      <c r="B97" s="190"/>
      <c r="C97" s="190"/>
      <c r="D97" s="190"/>
      <c r="E97" s="190"/>
      <c r="F97" s="191"/>
      <c r="G97" s="94"/>
      <c r="H97" s="94"/>
      <c r="I97" s="94"/>
      <c r="J97" s="94"/>
      <c r="K97" s="9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94"/>
      <c r="AC97" s="94"/>
      <c r="AD97" s="94"/>
      <c r="AE97" s="96"/>
    </row>
    <row r="98" spans="1:31" s="18" customFormat="1" ht="86.25" customHeight="1" thickBot="1" x14ac:dyDescent="0.25">
      <c r="A98" s="205"/>
      <c r="B98" s="206"/>
      <c r="C98" s="206"/>
      <c r="D98" s="206"/>
      <c r="E98" s="206"/>
      <c r="F98" s="207"/>
      <c r="G98" s="94"/>
      <c r="H98" s="94"/>
      <c r="I98" s="94"/>
      <c r="J98" s="95"/>
      <c r="K98" s="9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94"/>
      <c r="AC98" s="94"/>
      <c r="AD98" s="94"/>
      <c r="AE98" s="96"/>
    </row>
    <row r="99" spans="1:31" s="18" customFormat="1" ht="20.25" customHeight="1" x14ac:dyDescent="0.2">
      <c r="A99" s="192"/>
      <c r="B99" s="193"/>
      <c r="C99" s="193"/>
      <c r="D99" s="193"/>
      <c r="E99" s="193"/>
      <c r="F99" s="193"/>
      <c r="G99" s="94"/>
      <c r="H99" s="94"/>
      <c r="I99" s="94"/>
      <c r="J99" s="95"/>
      <c r="K99" s="9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94"/>
      <c r="AC99" s="94"/>
      <c r="AD99" s="94"/>
      <c r="AE99" s="96"/>
    </row>
    <row r="100" spans="1:31" s="18" customFormat="1" x14ac:dyDescent="0.2">
      <c r="A100" s="93"/>
      <c r="B100" s="94"/>
      <c r="C100" s="94"/>
      <c r="D100" s="94"/>
      <c r="E100" s="94"/>
      <c r="F100" s="94"/>
      <c r="G100" s="94"/>
      <c r="H100" s="94"/>
      <c r="I100" s="94"/>
      <c r="J100" s="95"/>
      <c r="K100" s="9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94"/>
      <c r="AC100" s="94"/>
      <c r="AD100" s="94"/>
      <c r="AE100" s="96"/>
    </row>
    <row r="101" spans="1:31" s="18" customFormat="1" ht="11.25" x14ac:dyDescent="0.2">
      <c r="A101" s="97"/>
      <c r="B101" s="98"/>
      <c r="C101" s="98"/>
      <c r="D101" s="98"/>
      <c r="E101" s="98"/>
      <c r="F101" s="98"/>
      <c r="G101" s="99"/>
      <c r="H101" s="99"/>
      <c r="I101" s="98"/>
      <c r="J101" s="100"/>
      <c r="K101" s="100"/>
      <c r="L101" s="98"/>
      <c r="M101" s="98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6"/>
    </row>
    <row r="102" spans="1:31" s="8" customFormat="1" ht="15" customHeight="1" x14ac:dyDescent="0.2">
      <c r="A102" s="156" t="s">
        <v>272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8"/>
    </row>
    <row r="103" spans="1:31" s="8" customFormat="1" ht="28.5" customHeight="1" x14ac:dyDescent="0.2">
      <c r="A103" s="194" t="s">
        <v>273</v>
      </c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  <c r="Z103" s="196"/>
      <c r="AA103" s="197"/>
      <c r="AB103" s="198" t="s">
        <v>274</v>
      </c>
      <c r="AC103" s="198"/>
      <c r="AD103" s="198"/>
      <c r="AE103" s="199"/>
    </row>
    <row r="104" spans="1:31" s="17" customFormat="1" ht="7.5" customHeight="1" x14ac:dyDescent="1.1499999999999999">
      <c r="A104" s="101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03"/>
    </row>
    <row r="105" spans="1:31" s="17" customFormat="1" x14ac:dyDescent="0.2">
      <c r="A105" s="200"/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1"/>
    </row>
    <row r="106" spans="1:31" s="17" customFormat="1" x14ac:dyDescent="0.2">
      <c r="A106" s="202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AE106" s="19"/>
    </row>
    <row r="107" spans="1:31" s="17" customFormat="1" x14ac:dyDescent="0.2">
      <c r="A107" s="12"/>
      <c r="B107" s="13"/>
      <c r="C107" s="13"/>
      <c r="D107" s="13"/>
      <c r="E107" s="13"/>
      <c r="F107" s="13"/>
      <c r="G107" s="14"/>
      <c r="H107" s="14"/>
      <c r="I107" s="13"/>
      <c r="J107" s="13"/>
      <c r="K107" s="13"/>
      <c r="L107" s="13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6"/>
    </row>
    <row r="108" spans="1:31" s="17" customFormat="1" x14ac:dyDescent="0.2">
      <c r="A108" s="12"/>
      <c r="B108" s="13"/>
      <c r="C108" s="13"/>
      <c r="D108" s="13"/>
      <c r="E108" s="13"/>
      <c r="F108" s="13"/>
      <c r="G108" s="14"/>
      <c r="H108" s="14"/>
      <c r="I108" s="13"/>
      <c r="J108" s="13"/>
      <c r="K108" s="13"/>
      <c r="L108" s="13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6"/>
    </row>
    <row r="109" spans="1:31" s="17" customFormat="1" x14ac:dyDescent="0.2">
      <c r="A109" s="22"/>
      <c r="B109" s="23"/>
      <c r="C109" s="23"/>
      <c r="D109" s="23"/>
      <c r="E109" s="23"/>
      <c r="F109" s="23"/>
      <c r="G109" s="24"/>
      <c r="H109" s="24"/>
      <c r="I109" s="23"/>
      <c r="J109" s="23"/>
      <c r="K109" s="23"/>
      <c r="L109" s="23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6"/>
    </row>
    <row r="110" spans="1:31" x14ac:dyDescent="0.2">
      <c r="A110" s="13"/>
      <c r="B110" s="13"/>
      <c r="C110" s="13"/>
      <c r="D110" s="13"/>
      <c r="E110" s="13"/>
      <c r="F110" s="13"/>
      <c r="G110" s="14"/>
      <c r="H110" s="14"/>
      <c r="I110" s="13"/>
      <c r="J110" s="13"/>
      <c r="K110" s="13"/>
      <c r="L110" s="13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:31" x14ac:dyDescent="0.2">
      <c r="A111" s="13"/>
      <c r="B111" s="13"/>
      <c r="C111" s="13"/>
      <c r="D111" s="13"/>
      <c r="E111" s="13"/>
      <c r="F111" s="13"/>
      <c r="G111" s="14"/>
      <c r="H111" s="14"/>
      <c r="I111" s="13"/>
      <c r="J111" s="13"/>
      <c r="K111" s="13"/>
      <c r="L111" s="13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:31" x14ac:dyDescent="0.2">
      <c r="A112" s="13"/>
      <c r="B112" s="13"/>
      <c r="C112" s="13"/>
      <c r="D112" s="13"/>
      <c r="E112" s="13"/>
      <c r="F112" s="13"/>
      <c r="G112" s="14"/>
      <c r="H112" s="14"/>
      <c r="I112" s="13"/>
      <c r="J112" s="13"/>
      <c r="K112" s="13"/>
      <c r="L112" s="13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x14ac:dyDescent="0.2">
      <c r="A113" s="13"/>
      <c r="B113" s="13"/>
      <c r="C113" s="13"/>
      <c r="D113" s="13"/>
      <c r="E113" s="13"/>
      <c r="F113" s="13"/>
      <c r="G113" s="14"/>
      <c r="H113" s="14"/>
      <c r="I113" s="13"/>
      <c r="J113" s="13"/>
      <c r="K113" s="13"/>
      <c r="L113" s="13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1:31" x14ac:dyDescent="0.2">
      <c r="A114" s="13"/>
      <c r="B114" s="13"/>
      <c r="C114" s="13"/>
      <c r="D114" s="13"/>
      <c r="E114" s="13"/>
      <c r="F114" s="13"/>
      <c r="G114" s="14"/>
      <c r="H114" s="14"/>
      <c r="I114" s="13"/>
      <c r="J114" s="13"/>
      <c r="K114" s="13"/>
      <c r="L114" s="13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:31" x14ac:dyDescent="0.2">
      <c r="A115" s="13"/>
      <c r="B115" s="13"/>
      <c r="C115" s="13"/>
      <c r="D115" s="13"/>
      <c r="E115" s="13"/>
      <c r="F115" s="13"/>
      <c r="G115" s="14"/>
      <c r="H115" s="14"/>
      <c r="I115" s="13"/>
      <c r="J115" s="13"/>
      <c r="K115" s="13"/>
      <c r="L115" s="13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:31" x14ac:dyDescent="0.2">
      <c r="A116" s="13"/>
      <c r="B116" s="13"/>
      <c r="C116" s="13"/>
      <c r="D116" s="13"/>
      <c r="E116" s="13"/>
      <c r="F116" s="13"/>
      <c r="G116" s="14"/>
      <c r="H116" s="14"/>
      <c r="I116" s="13"/>
      <c r="J116" s="13"/>
      <c r="K116" s="13"/>
      <c r="L116" s="13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:31" x14ac:dyDescent="0.2">
      <c r="A117" s="13"/>
      <c r="B117" s="13"/>
      <c r="C117" s="13"/>
      <c r="D117" s="13"/>
      <c r="E117" s="13"/>
      <c r="F117" s="13"/>
      <c r="G117" s="14"/>
      <c r="H117" s="14"/>
      <c r="I117" s="13"/>
      <c r="J117" s="13"/>
      <c r="K117" s="13"/>
      <c r="L117" s="13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:31" x14ac:dyDescent="0.2">
      <c r="A118" s="13"/>
      <c r="B118" s="13"/>
      <c r="C118" s="13"/>
      <c r="D118" s="13"/>
      <c r="E118" s="13"/>
      <c r="F118" s="13"/>
      <c r="G118" s="14"/>
      <c r="H118" s="14"/>
      <c r="I118" s="13"/>
      <c r="J118" s="13"/>
      <c r="K118" s="13"/>
      <c r="L118" s="13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:31" x14ac:dyDescent="0.2">
      <c r="A119" s="13"/>
      <c r="B119" s="13"/>
      <c r="C119" s="13"/>
      <c r="D119" s="13"/>
      <c r="E119" s="13"/>
      <c r="F119" s="13"/>
      <c r="G119" s="14"/>
      <c r="H119" s="14"/>
      <c r="I119" s="13"/>
      <c r="J119" s="13"/>
      <c r="K119" s="13"/>
      <c r="L119" s="13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:31" x14ac:dyDescent="0.2">
      <c r="A120" s="13"/>
      <c r="B120" s="13"/>
      <c r="C120" s="13"/>
      <c r="D120" s="13"/>
      <c r="E120" s="13"/>
      <c r="F120" s="13"/>
      <c r="G120" s="14"/>
      <c r="H120" s="14"/>
      <c r="I120" s="13"/>
      <c r="J120" s="13"/>
      <c r="K120" s="13"/>
      <c r="L120" s="13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:31" x14ac:dyDescent="0.2">
      <c r="A121" s="13"/>
      <c r="B121" s="13"/>
      <c r="C121" s="13"/>
      <c r="D121" s="13"/>
      <c r="E121" s="13"/>
      <c r="F121" s="13"/>
      <c r="G121" s="14"/>
      <c r="H121" s="14"/>
      <c r="I121" s="13"/>
      <c r="J121" s="13"/>
      <c r="K121" s="13"/>
      <c r="L121" s="13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:31" x14ac:dyDescent="0.2">
      <c r="A122" s="13"/>
      <c r="B122" s="13"/>
      <c r="C122" s="13"/>
      <c r="D122" s="13"/>
      <c r="E122" s="13"/>
      <c r="F122" s="13"/>
      <c r="G122" s="14"/>
      <c r="H122" s="14"/>
      <c r="I122" s="13"/>
      <c r="J122" s="13"/>
      <c r="K122" s="13"/>
      <c r="L122" s="13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1:31" x14ac:dyDescent="0.2">
      <c r="A123" s="13"/>
      <c r="B123" s="13"/>
      <c r="C123" s="13"/>
      <c r="D123" s="13"/>
      <c r="E123" s="13"/>
      <c r="F123" s="13"/>
      <c r="G123" s="14"/>
      <c r="H123" s="14"/>
      <c r="I123" s="13"/>
      <c r="J123" s="13"/>
      <c r="K123" s="13"/>
      <c r="L123" s="13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1:31" x14ac:dyDescent="0.2">
      <c r="A124" s="13"/>
      <c r="B124" s="13"/>
      <c r="C124" s="13"/>
      <c r="D124" s="13"/>
      <c r="E124" s="13"/>
      <c r="F124" s="13"/>
      <c r="G124" s="14"/>
      <c r="H124" s="14"/>
      <c r="I124" s="13"/>
      <c r="J124" s="13"/>
      <c r="K124" s="13"/>
      <c r="L124" s="13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1:31" x14ac:dyDescent="0.2">
      <c r="A125" s="13"/>
      <c r="B125" s="13"/>
      <c r="C125" s="13"/>
      <c r="D125" s="13"/>
      <c r="E125" s="13"/>
      <c r="F125" s="13"/>
      <c r="G125" s="14"/>
      <c r="H125" s="14"/>
      <c r="I125" s="13"/>
      <c r="J125" s="13"/>
      <c r="K125" s="13"/>
      <c r="L125" s="13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1:31" x14ac:dyDescent="0.2">
      <c r="A126" s="13"/>
      <c r="B126" s="13"/>
      <c r="C126" s="13"/>
      <c r="D126" s="13"/>
      <c r="E126" s="13"/>
      <c r="F126" s="13"/>
      <c r="G126" s="14"/>
      <c r="H126" s="14"/>
      <c r="I126" s="13"/>
      <c r="J126" s="13"/>
      <c r="K126" s="13"/>
      <c r="L126" s="13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1:31" x14ac:dyDescent="0.2">
      <c r="A127" s="13"/>
      <c r="B127" s="13"/>
      <c r="C127" s="13"/>
      <c r="D127" s="13"/>
      <c r="E127" s="13"/>
      <c r="F127" s="13"/>
      <c r="G127" s="14"/>
      <c r="H127" s="14"/>
      <c r="I127" s="13"/>
      <c r="J127" s="13"/>
      <c r="K127" s="13"/>
      <c r="L127" s="13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</sheetData>
  <mergeCells count="90">
    <mergeCell ref="Y85:AA85"/>
    <mergeCell ref="Y86:AA86"/>
    <mergeCell ref="Y87:AA87"/>
    <mergeCell ref="Y89:AA89"/>
    <mergeCell ref="Y90:AA90"/>
    <mergeCell ref="Y88:AA88"/>
    <mergeCell ref="Y78:AA78"/>
    <mergeCell ref="Y79:AA79"/>
    <mergeCell ref="Y80:AA80"/>
    <mergeCell ref="Y81:AA81"/>
    <mergeCell ref="Y82:AA82"/>
    <mergeCell ref="A1:C3"/>
    <mergeCell ref="D1:AA3"/>
    <mergeCell ref="AB1:AE3"/>
    <mergeCell ref="Y22:AA22"/>
    <mergeCell ref="Y77:AA77"/>
    <mergeCell ref="N19:P19"/>
    <mergeCell ref="C20:C21"/>
    <mergeCell ref="D20:D21"/>
    <mergeCell ref="E20:E21"/>
    <mergeCell ref="K20:K21"/>
    <mergeCell ref="G18:G21"/>
    <mergeCell ref="H18:L18"/>
    <mergeCell ref="I19:I21"/>
    <mergeCell ref="J19:J21"/>
    <mergeCell ref="K19:L19"/>
    <mergeCell ref="M18:M21"/>
    <mergeCell ref="Y84:AA84"/>
    <mergeCell ref="A4:AE4"/>
    <mergeCell ref="B9:P9"/>
    <mergeCell ref="Q9:R9"/>
    <mergeCell ref="B10:P10"/>
    <mergeCell ref="Q10:R10"/>
    <mergeCell ref="A8:AE8"/>
    <mergeCell ref="AB19:AD19"/>
    <mergeCell ref="R18:X19"/>
    <mergeCell ref="Y18:AA21"/>
    <mergeCell ref="AB18:AD18"/>
    <mergeCell ref="N20:N21"/>
    <mergeCell ref="O20:O21"/>
    <mergeCell ref="T21:V21"/>
    <mergeCell ref="Y83:AA83"/>
    <mergeCell ref="AE18:AE21"/>
    <mergeCell ref="S9:AE9"/>
    <mergeCell ref="S10:AE10"/>
    <mergeCell ref="B5:C5"/>
    <mergeCell ref="B6:C6"/>
    <mergeCell ref="B7:C7"/>
    <mergeCell ref="A11:AE11"/>
    <mergeCell ref="B12:P12"/>
    <mergeCell ref="Q12:R14"/>
    <mergeCell ref="J16:K16"/>
    <mergeCell ref="S12:AE12"/>
    <mergeCell ref="S14:AE14"/>
    <mergeCell ref="B14:P14"/>
    <mergeCell ref="AB16:AD16"/>
    <mergeCell ref="G16:I16"/>
    <mergeCell ref="A15:AD15"/>
    <mergeCell ref="B16:F16"/>
    <mergeCell ref="B13:P13"/>
    <mergeCell ref="S13:AE13"/>
    <mergeCell ref="M16:P16"/>
    <mergeCell ref="Q16:R16"/>
    <mergeCell ref="W16:Y16"/>
    <mergeCell ref="A105:M106"/>
    <mergeCell ref="Y92:AA92"/>
    <mergeCell ref="Y93:AA93"/>
    <mergeCell ref="Y94:AA94"/>
    <mergeCell ref="A98:F98"/>
    <mergeCell ref="A97:F97"/>
    <mergeCell ref="A99:F99"/>
    <mergeCell ref="A103:M103"/>
    <mergeCell ref="N103:AA103"/>
    <mergeCell ref="AB103:AE103"/>
    <mergeCell ref="S16:V16"/>
    <mergeCell ref="R21:S21"/>
    <mergeCell ref="Y91:AA91"/>
    <mergeCell ref="Z16:AA16"/>
    <mergeCell ref="A102:AE102"/>
    <mergeCell ref="Q18:Q21"/>
    <mergeCell ref="W21:X21"/>
    <mergeCell ref="AB20:AB21"/>
    <mergeCell ref="N18:P18"/>
    <mergeCell ref="AC20:AC21"/>
    <mergeCell ref="L20:L21"/>
    <mergeCell ref="H19:H21"/>
    <mergeCell ref="A18:A21"/>
    <mergeCell ref="B18:B21"/>
    <mergeCell ref="C18:E19"/>
    <mergeCell ref="F18:F21"/>
  </mergeCells>
  <phoneticPr fontId="6" type="noConversion"/>
  <conditionalFormatting sqref="P22:P94 AD22:AD94">
    <cfRule type="cellIs" dxfId="17" priority="38" stopIfTrue="1" operator="equal">
      <formula>"Bajo"</formula>
    </cfRule>
  </conditionalFormatting>
  <conditionalFormatting sqref="P22:P94">
    <cfRule type="cellIs" dxfId="16" priority="11" stopIfTrue="1" operator="equal">
      <formula>"Crítico"</formula>
    </cfRule>
    <cfRule type="cellIs" dxfId="15" priority="13" stopIfTrue="1" operator="equal">
      <formula>"Alto"</formula>
    </cfRule>
    <cfRule type="cellIs" dxfId="14" priority="14" stopIfTrue="1" operator="equal">
      <formula>"Medio"</formula>
    </cfRule>
  </conditionalFormatting>
  <conditionalFormatting sqref="P77:P95 AD22:AD94">
    <cfRule type="cellIs" dxfId="13" priority="31" stopIfTrue="1" operator="equal">
      <formula>"Intolerable"</formula>
    </cfRule>
  </conditionalFormatting>
  <conditionalFormatting sqref="Q22:Q94">
    <cfRule type="cellIs" dxfId="12" priority="19" operator="equal">
      <formula>"NO ACEPTABLE"</formula>
    </cfRule>
    <cfRule type="cellIs" dxfId="11" priority="20" operator="equal">
      <formula>"ACEPTABLE"</formula>
    </cfRule>
    <cfRule type="cellIs" dxfId="10" priority="29" stopIfTrue="1" operator="equal">
      <formula>"SI"</formula>
    </cfRule>
    <cfRule type="cellIs" dxfId="9" priority="30" stopIfTrue="1" operator="equal">
      <formula>"NO"</formula>
    </cfRule>
  </conditionalFormatting>
  <conditionalFormatting sqref="AD22:AD94 P77:P95">
    <cfRule type="cellIs" dxfId="8" priority="32" stopIfTrue="1" operator="equal">
      <formula>"Importante"</formula>
    </cfRule>
    <cfRule type="cellIs" dxfId="7" priority="33" stopIfTrue="1" operator="equal">
      <formula>"Moderado"</formula>
    </cfRule>
    <cfRule type="cellIs" dxfId="6" priority="34" stopIfTrue="1" operator="equal">
      <formula>"Tolerable"</formula>
    </cfRule>
  </conditionalFormatting>
  <conditionalFormatting sqref="AD22:AD94">
    <cfRule type="cellIs" dxfId="5" priority="1" stopIfTrue="1" operator="equal">
      <formula>"Crítico"</formula>
    </cfRule>
    <cfRule type="cellIs" dxfId="4" priority="2" stopIfTrue="1" operator="equal">
      <formula>"Alto"</formula>
    </cfRule>
    <cfRule type="cellIs" dxfId="3" priority="3" stopIfTrue="1" operator="equal">
      <formula>"Medio"</formula>
    </cfRule>
    <cfRule type="cellIs" dxfId="2" priority="4" stopIfTrue="1" operator="equal">
      <formula>"Crítico"</formula>
    </cfRule>
    <cfRule type="cellIs" dxfId="1" priority="5" stopIfTrue="1" operator="equal">
      <formula>"Alto"</formula>
    </cfRule>
    <cfRule type="cellIs" dxfId="0" priority="6" stopIfTrue="1" operator="equal">
      <formula>"Medio"</formula>
    </cfRule>
  </conditionalFormatting>
  <dataValidations count="1">
    <dataValidation type="list" allowBlank="1" showInputMessage="1" showErrorMessage="1" sqref="O22:O94 AC22:AC94" xr:uid="{00000000-0002-0000-0000-000000000000}">
      <formula1>$AJ$22:$AJ$81</formula1>
    </dataValidation>
  </dataValidations>
  <pageMargins left="0.25" right="0" top="0.3" bottom="0.23622047244094491" header="0" footer="0"/>
  <pageSetup paperSize="9" scale="15" fitToHeight="0" orientation="landscape" r:id="rId1"/>
  <headerFooter alignWithMargins="0"/>
  <rowBreaks count="1" manualBreakCount="1">
    <brk id="123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1504950</xdr:colOff>
                    <xdr:row>15</xdr:row>
                    <xdr:rowOff>76200</xdr:rowOff>
                  </from>
                  <to>
                    <xdr:col>1</xdr:col>
                    <xdr:colOff>1866900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66675</xdr:rowOff>
                  </from>
                  <to>
                    <xdr:col>3</xdr:col>
                    <xdr:colOff>276225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9</xdr:col>
                    <xdr:colOff>647700</xdr:colOff>
                    <xdr:row>15</xdr:row>
                    <xdr:rowOff>76200</xdr:rowOff>
                  </from>
                  <to>
                    <xdr:col>9</xdr:col>
                    <xdr:colOff>1019175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10</xdr:col>
                    <xdr:colOff>28575</xdr:colOff>
                    <xdr:row>15</xdr:row>
                    <xdr:rowOff>66675</xdr:rowOff>
                  </from>
                  <to>
                    <xdr:col>10</xdr:col>
                    <xdr:colOff>581025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Check Box 32">
              <controlPr defaultSize="0" autoFill="0" autoLine="0" autoPict="0">
                <anchor moveWithCells="1">
                  <from>
                    <xdr:col>12</xdr:col>
                    <xdr:colOff>714375</xdr:colOff>
                    <xdr:row>15</xdr:row>
                    <xdr:rowOff>76200</xdr:rowOff>
                  </from>
                  <to>
                    <xdr:col>12</xdr:col>
                    <xdr:colOff>1095375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9" name="Check Box 33">
              <controlPr defaultSize="0" autoFill="0" autoLine="0" autoPict="0">
                <anchor moveWithCells="1">
                  <from>
                    <xdr:col>14</xdr:col>
                    <xdr:colOff>66675</xdr:colOff>
                    <xdr:row>15</xdr:row>
                    <xdr:rowOff>85725</xdr:rowOff>
                  </from>
                  <to>
                    <xdr:col>15</xdr:col>
                    <xdr:colOff>47625</xdr:colOff>
                    <xdr:row>15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'Puestos de Trabajo'!$B$3:$B$7</xm:f>
          </x14:formula1>
          <xm:sqref>N22:N94 AB22:AB94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8"/>
  </sheetPr>
  <dimension ref="A1:G195"/>
  <sheetViews>
    <sheetView view="pageBreakPreview" zoomScaleNormal="115" zoomScaleSheetLayoutView="100" workbookViewId="0">
      <selection activeCell="B154" activeCellId="8" sqref="B194 B4 B61 B96 B110 B131 B134 B149 B154"/>
    </sheetView>
  </sheetViews>
  <sheetFormatPr baseColWidth="10" defaultRowHeight="12.75" x14ac:dyDescent="0.2"/>
  <cols>
    <col min="1" max="1" width="4.140625" customWidth="1"/>
    <col min="3" max="3" width="16.28515625" customWidth="1"/>
    <col min="4" max="5" width="31.7109375" style="112" customWidth="1"/>
    <col min="6" max="6" width="46.85546875" style="111" customWidth="1"/>
  </cols>
  <sheetData>
    <row r="1" spans="1:6" ht="39" customHeight="1" x14ac:dyDescent="0.2">
      <c r="A1" s="305" t="s">
        <v>39</v>
      </c>
      <c r="B1" s="305"/>
      <c r="C1" s="305"/>
      <c r="D1" s="305"/>
      <c r="E1" s="305"/>
      <c r="F1" s="305"/>
    </row>
    <row r="2" spans="1:6" ht="29.25" customHeight="1" x14ac:dyDescent="0.2">
      <c r="A2" s="114" t="s">
        <v>276</v>
      </c>
      <c r="B2" s="129" t="s">
        <v>40</v>
      </c>
      <c r="C2" s="114" t="s">
        <v>41</v>
      </c>
      <c r="D2" s="115" t="s">
        <v>42</v>
      </c>
      <c r="E2" s="115" t="s">
        <v>43</v>
      </c>
      <c r="F2" s="115" t="s">
        <v>25</v>
      </c>
    </row>
    <row r="3" spans="1:6" ht="26.25" customHeight="1" x14ac:dyDescent="0.2">
      <c r="A3" s="116">
        <v>1</v>
      </c>
      <c r="B3" s="124" t="s">
        <v>44</v>
      </c>
      <c r="C3" s="125" t="s">
        <v>45</v>
      </c>
      <c r="D3" s="117" t="s">
        <v>46</v>
      </c>
      <c r="E3" s="117" t="s">
        <v>47</v>
      </c>
      <c r="F3" s="117" t="s">
        <v>48</v>
      </c>
    </row>
    <row r="4" spans="1:6" ht="26.25" customHeight="1" x14ac:dyDescent="0.2">
      <c r="A4" s="116">
        <f>A3+1</f>
        <v>2</v>
      </c>
      <c r="B4" s="124" t="s">
        <v>49</v>
      </c>
      <c r="C4" s="125" t="s">
        <v>45</v>
      </c>
      <c r="D4" s="117" t="s">
        <v>50</v>
      </c>
      <c r="E4" s="117" t="s">
        <v>47</v>
      </c>
      <c r="F4" s="117" t="s">
        <v>51</v>
      </c>
    </row>
    <row r="5" spans="1:6" ht="26.25" customHeight="1" x14ac:dyDescent="0.2">
      <c r="A5" s="116">
        <f t="shared" ref="A5:A146" si="0">A4+1</f>
        <v>3</v>
      </c>
      <c r="B5" s="124" t="s">
        <v>52</v>
      </c>
      <c r="C5" s="125" t="s">
        <v>45</v>
      </c>
      <c r="D5" s="117" t="s">
        <v>53</v>
      </c>
      <c r="E5" s="117" t="s">
        <v>47</v>
      </c>
      <c r="F5" s="117" t="s">
        <v>51</v>
      </c>
    </row>
    <row r="6" spans="1:6" ht="26.25" customHeight="1" x14ac:dyDescent="0.2">
      <c r="A6" s="116">
        <f t="shared" si="0"/>
        <v>4</v>
      </c>
      <c r="B6" s="124" t="s">
        <v>54</v>
      </c>
      <c r="C6" s="125" t="s">
        <v>45</v>
      </c>
      <c r="D6" s="117" t="s">
        <v>55</v>
      </c>
      <c r="E6" s="117" t="s">
        <v>47</v>
      </c>
      <c r="F6" s="117" t="s">
        <v>509</v>
      </c>
    </row>
    <row r="7" spans="1:6" ht="26.25" customHeight="1" x14ac:dyDescent="0.2">
      <c r="A7" s="116">
        <f t="shared" si="0"/>
        <v>5</v>
      </c>
      <c r="B7" s="124" t="s">
        <v>56</v>
      </c>
      <c r="C7" s="125" t="s">
        <v>45</v>
      </c>
      <c r="D7" s="117" t="s">
        <v>57</v>
      </c>
      <c r="E7" s="117" t="s">
        <v>58</v>
      </c>
      <c r="F7" s="117" t="s">
        <v>51</v>
      </c>
    </row>
    <row r="8" spans="1:6" ht="26.25" customHeight="1" x14ac:dyDescent="0.2">
      <c r="A8" s="116">
        <f t="shared" si="0"/>
        <v>6</v>
      </c>
      <c r="B8" s="124" t="s">
        <v>59</v>
      </c>
      <c r="C8" s="125" t="s">
        <v>45</v>
      </c>
      <c r="D8" s="117" t="s">
        <v>60</v>
      </c>
      <c r="E8" s="117" t="s">
        <v>61</v>
      </c>
      <c r="F8" s="117" t="s">
        <v>62</v>
      </c>
    </row>
    <row r="9" spans="1:6" ht="26.25" customHeight="1" x14ac:dyDescent="0.2">
      <c r="A9" s="116">
        <f t="shared" si="0"/>
        <v>7</v>
      </c>
      <c r="B9" s="124" t="s">
        <v>63</v>
      </c>
      <c r="C9" s="125" t="s">
        <v>45</v>
      </c>
      <c r="D9" s="117" t="s">
        <v>64</v>
      </c>
      <c r="E9" s="117" t="s">
        <v>61</v>
      </c>
      <c r="F9" s="117" t="s">
        <v>62</v>
      </c>
    </row>
    <row r="10" spans="1:6" ht="26.25" customHeight="1" x14ac:dyDescent="0.2">
      <c r="A10" s="116">
        <f t="shared" si="0"/>
        <v>8</v>
      </c>
      <c r="B10" s="124" t="s">
        <v>65</v>
      </c>
      <c r="C10" s="125" t="s">
        <v>45</v>
      </c>
      <c r="D10" s="117" t="s">
        <v>66</v>
      </c>
      <c r="E10" s="117" t="s">
        <v>538</v>
      </c>
      <c r="F10" s="117" t="s">
        <v>62</v>
      </c>
    </row>
    <row r="11" spans="1:6" ht="26.25" customHeight="1" x14ac:dyDescent="0.2">
      <c r="A11" s="116">
        <f t="shared" si="0"/>
        <v>9</v>
      </c>
      <c r="B11" s="124" t="s">
        <v>67</v>
      </c>
      <c r="C11" s="125" t="s">
        <v>45</v>
      </c>
      <c r="D11" s="117" t="s">
        <v>68</v>
      </c>
      <c r="E11" s="117" t="s">
        <v>69</v>
      </c>
      <c r="F11" s="117" t="s">
        <v>70</v>
      </c>
    </row>
    <row r="12" spans="1:6" ht="26.25" customHeight="1" x14ac:dyDescent="0.2">
      <c r="A12" s="116">
        <f t="shared" si="0"/>
        <v>10</v>
      </c>
      <c r="B12" s="124" t="s">
        <v>71</v>
      </c>
      <c r="C12" s="125" t="s">
        <v>45</v>
      </c>
      <c r="D12" s="117" t="s">
        <v>72</v>
      </c>
      <c r="E12" s="117" t="s">
        <v>73</v>
      </c>
      <c r="F12" s="117" t="s">
        <v>48</v>
      </c>
    </row>
    <row r="13" spans="1:6" ht="26.25" customHeight="1" x14ac:dyDescent="0.2">
      <c r="A13" s="116">
        <f t="shared" si="0"/>
        <v>11</v>
      </c>
      <c r="B13" s="124" t="s">
        <v>74</v>
      </c>
      <c r="C13" s="125" t="s">
        <v>45</v>
      </c>
      <c r="D13" s="117" t="s">
        <v>75</v>
      </c>
      <c r="E13" s="117" t="s">
        <v>76</v>
      </c>
      <c r="F13" s="117" t="s">
        <v>77</v>
      </c>
    </row>
    <row r="14" spans="1:6" ht="26.25" customHeight="1" x14ac:dyDescent="0.2">
      <c r="A14" s="116">
        <f t="shared" si="0"/>
        <v>12</v>
      </c>
      <c r="B14" s="124" t="s">
        <v>78</v>
      </c>
      <c r="C14" s="125" t="s">
        <v>45</v>
      </c>
      <c r="D14" s="117" t="s">
        <v>79</v>
      </c>
      <c r="E14" s="117" t="s">
        <v>80</v>
      </c>
      <c r="F14" s="117" t="s">
        <v>81</v>
      </c>
    </row>
    <row r="15" spans="1:6" ht="26.25" customHeight="1" x14ac:dyDescent="0.2">
      <c r="A15" s="116">
        <f t="shared" si="0"/>
        <v>13</v>
      </c>
      <c r="B15" s="124" t="s">
        <v>82</v>
      </c>
      <c r="C15" s="125" t="s">
        <v>45</v>
      </c>
      <c r="D15" s="117" t="s">
        <v>83</v>
      </c>
      <c r="E15" s="117" t="s">
        <v>887</v>
      </c>
      <c r="F15" s="117" t="s">
        <v>81</v>
      </c>
    </row>
    <row r="16" spans="1:6" ht="26.25" customHeight="1" x14ac:dyDescent="0.2">
      <c r="A16" s="116">
        <f t="shared" si="0"/>
        <v>14</v>
      </c>
      <c r="B16" s="124" t="s">
        <v>84</v>
      </c>
      <c r="C16" s="125" t="s">
        <v>45</v>
      </c>
      <c r="D16" s="117" t="s">
        <v>85</v>
      </c>
      <c r="E16" s="117" t="s">
        <v>86</v>
      </c>
      <c r="F16" s="117" t="s">
        <v>77</v>
      </c>
    </row>
    <row r="17" spans="1:6" ht="26.25" customHeight="1" x14ac:dyDescent="0.2">
      <c r="A17" s="116">
        <f t="shared" si="0"/>
        <v>15</v>
      </c>
      <c r="B17" s="124" t="s">
        <v>87</v>
      </c>
      <c r="C17" s="125" t="s">
        <v>45</v>
      </c>
      <c r="D17" s="117" t="s">
        <v>88</v>
      </c>
      <c r="E17" s="117" t="s">
        <v>89</v>
      </c>
      <c r="F17" s="117" t="s">
        <v>77</v>
      </c>
    </row>
    <row r="18" spans="1:6" s="3" customFormat="1" ht="26.25" customHeight="1" x14ac:dyDescent="0.2">
      <c r="A18" s="116">
        <f t="shared" si="0"/>
        <v>16</v>
      </c>
      <c r="B18" s="124" t="s">
        <v>90</v>
      </c>
      <c r="C18" s="125" t="s">
        <v>45</v>
      </c>
      <c r="D18" s="117" t="s">
        <v>91</v>
      </c>
      <c r="E18" s="117" t="s">
        <v>92</v>
      </c>
      <c r="F18" s="117" t="s">
        <v>77</v>
      </c>
    </row>
    <row r="19" spans="1:6" s="3" customFormat="1" ht="26.25" customHeight="1" x14ac:dyDescent="0.2">
      <c r="A19" s="116">
        <f t="shared" si="0"/>
        <v>17</v>
      </c>
      <c r="B19" s="124" t="s">
        <v>93</v>
      </c>
      <c r="C19" s="125" t="s">
        <v>45</v>
      </c>
      <c r="D19" s="117" t="s">
        <v>94</v>
      </c>
      <c r="E19" s="117" t="s">
        <v>95</v>
      </c>
      <c r="F19" s="117" t="s">
        <v>96</v>
      </c>
    </row>
    <row r="20" spans="1:6" s="3" customFormat="1" ht="26.25" customHeight="1" x14ac:dyDescent="0.2">
      <c r="A20" s="116">
        <f t="shared" si="0"/>
        <v>18</v>
      </c>
      <c r="B20" s="124" t="s">
        <v>97</v>
      </c>
      <c r="C20" s="125" t="s">
        <v>45</v>
      </c>
      <c r="D20" s="117" t="s">
        <v>98</v>
      </c>
      <c r="E20" s="117" t="s">
        <v>99</v>
      </c>
      <c r="F20" s="117" t="s">
        <v>77</v>
      </c>
    </row>
    <row r="21" spans="1:6" s="3" customFormat="1" ht="26.25" customHeight="1" x14ac:dyDescent="0.2">
      <c r="A21" s="116">
        <f t="shared" si="0"/>
        <v>19</v>
      </c>
      <c r="B21" s="124" t="s">
        <v>100</v>
      </c>
      <c r="C21" s="125" t="s">
        <v>45</v>
      </c>
      <c r="D21" s="117" t="s">
        <v>101</v>
      </c>
      <c r="E21" s="117" t="s">
        <v>102</v>
      </c>
      <c r="F21" s="117" t="s">
        <v>103</v>
      </c>
    </row>
    <row r="22" spans="1:6" s="3" customFormat="1" ht="26.25" customHeight="1" x14ac:dyDescent="0.2">
      <c r="A22" s="116">
        <f t="shared" si="0"/>
        <v>20</v>
      </c>
      <c r="B22" s="124" t="s">
        <v>104</v>
      </c>
      <c r="C22" s="125" t="s">
        <v>45</v>
      </c>
      <c r="D22" s="117" t="s">
        <v>105</v>
      </c>
      <c r="E22" s="117" t="s">
        <v>106</v>
      </c>
      <c r="F22" s="117" t="s">
        <v>103</v>
      </c>
    </row>
    <row r="23" spans="1:6" ht="26.25" customHeight="1" x14ac:dyDescent="0.2">
      <c r="A23" s="116">
        <f t="shared" si="0"/>
        <v>21</v>
      </c>
      <c r="B23" s="124" t="s">
        <v>107</v>
      </c>
      <c r="C23" s="125" t="s">
        <v>45</v>
      </c>
      <c r="D23" s="117" t="s">
        <v>108</v>
      </c>
      <c r="E23" s="117" t="s">
        <v>109</v>
      </c>
      <c r="F23" s="117" t="s">
        <v>110</v>
      </c>
    </row>
    <row r="24" spans="1:6" ht="26.25" customHeight="1" x14ac:dyDescent="0.2">
      <c r="A24" s="116">
        <f t="shared" si="0"/>
        <v>22</v>
      </c>
      <c r="B24" s="124" t="s">
        <v>111</v>
      </c>
      <c r="C24" s="125" t="s">
        <v>45</v>
      </c>
      <c r="D24" s="117" t="s">
        <v>112</v>
      </c>
      <c r="E24" s="117" t="s">
        <v>113</v>
      </c>
      <c r="F24" s="117" t="s">
        <v>114</v>
      </c>
    </row>
    <row r="25" spans="1:6" ht="26.25" customHeight="1" x14ac:dyDescent="0.2">
      <c r="A25" s="116">
        <f t="shared" si="0"/>
        <v>23</v>
      </c>
      <c r="B25" s="124" t="s">
        <v>115</v>
      </c>
      <c r="C25" s="125" t="s">
        <v>45</v>
      </c>
      <c r="D25" s="117" t="s">
        <v>116</v>
      </c>
      <c r="E25" s="117" t="s">
        <v>61</v>
      </c>
      <c r="F25" s="117" t="s">
        <v>81</v>
      </c>
    </row>
    <row r="26" spans="1:6" ht="28.5" customHeight="1" x14ac:dyDescent="0.2">
      <c r="A26" s="116">
        <f t="shared" si="0"/>
        <v>24</v>
      </c>
      <c r="B26" s="124" t="s">
        <v>117</v>
      </c>
      <c r="C26" s="125" t="s">
        <v>45</v>
      </c>
      <c r="D26" s="117" t="s">
        <v>118</v>
      </c>
      <c r="E26" s="117" t="s">
        <v>119</v>
      </c>
      <c r="F26" s="117" t="s">
        <v>51</v>
      </c>
    </row>
    <row r="27" spans="1:6" ht="26.25" customHeight="1" x14ac:dyDescent="0.2">
      <c r="A27" s="116">
        <f t="shared" si="0"/>
        <v>25</v>
      </c>
      <c r="B27" s="124" t="s">
        <v>120</v>
      </c>
      <c r="C27" s="125" t="s">
        <v>45</v>
      </c>
      <c r="D27" s="117" t="s">
        <v>121</v>
      </c>
      <c r="E27" s="117" t="s">
        <v>122</v>
      </c>
      <c r="F27" s="117" t="s">
        <v>123</v>
      </c>
    </row>
    <row r="28" spans="1:6" ht="26.25" customHeight="1" x14ac:dyDescent="0.2">
      <c r="A28" s="116">
        <f>A27+1</f>
        <v>26</v>
      </c>
      <c r="B28" s="124" t="s">
        <v>501</v>
      </c>
      <c r="C28" s="125" t="s">
        <v>45</v>
      </c>
      <c r="D28" s="113" t="s">
        <v>663</v>
      </c>
      <c r="E28" s="113" t="s">
        <v>589</v>
      </c>
      <c r="F28" s="113" t="s">
        <v>664</v>
      </c>
    </row>
    <row r="29" spans="1:6" ht="26.25" customHeight="1" x14ac:dyDescent="0.2">
      <c r="A29" s="116">
        <f t="shared" ref="A29:A53" si="1">A28+1</f>
        <v>27</v>
      </c>
      <c r="B29" s="124" t="s">
        <v>639</v>
      </c>
      <c r="C29" s="125" t="s">
        <v>45</v>
      </c>
      <c r="D29" s="113" t="s">
        <v>665</v>
      </c>
      <c r="E29" s="113" t="s">
        <v>666</v>
      </c>
      <c r="F29" s="113" t="s">
        <v>667</v>
      </c>
    </row>
    <row r="30" spans="1:6" ht="26.25" customHeight="1" x14ac:dyDescent="0.2">
      <c r="A30" s="116">
        <f t="shared" si="1"/>
        <v>28</v>
      </c>
      <c r="B30" s="124" t="s">
        <v>640</v>
      </c>
      <c r="C30" s="125" t="s">
        <v>45</v>
      </c>
      <c r="D30" s="113" t="s">
        <v>668</v>
      </c>
      <c r="E30" s="113" t="s">
        <v>669</v>
      </c>
      <c r="F30" s="113" t="s">
        <v>670</v>
      </c>
    </row>
    <row r="31" spans="1:6" ht="26.25" customHeight="1" x14ac:dyDescent="0.2">
      <c r="A31" s="116">
        <f t="shared" si="1"/>
        <v>29</v>
      </c>
      <c r="B31" s="124" t="s">
        <v>641</v>
      </c>
      <c r="C31" s="125" t="s">
        <v>45</v>
      </c>
      <c r="D31" s="113" t="s">
        <v>671</v>
      </c>
      <c r="E31" s="113" t="s">
        <v>672</v>
      </c>
      <c r="F31" s="113" t="s">
        <v>664</v>
      </c>
    </row>
    <row r="32" spans="1:6" ht="26.25" customHeight="1" x14ac:dyDescent="0.2">
      <c r="A32" s="116">
        <f t="shared" si="1"/>
        <v>30</v>
      </c>
      <c r="B32" s="124" t="s">
        <v>642</v>
      </c>
      <c r="C32" s="125" t="s">
        <v>45</v>
      </c>
      <c r="D32" s="113" t="s">
        <v>673</v>
      </c>
      <c r="E32" s="113" t="s">
        <v>625</v>
      </c>
      <c r="F32" s="113" t="s">
        <v>674</v>
      </c>
    </row>
    <row r="33" spans="1:6" ht="26.25" customHeight="1" x14ac:dyDescent="0.2">
      <c r="A33" s="116">
        <f t="shared" si="1"/>
        <v>31</v>
      </c>
      <c r="B33" s="124" t="s">
        <v>643</v>
      </c>
      <c r="C33" s="125" t="s">
        <v>45</v>
      </c>
      <c r="D33" s="113" t="s">
        <v>675</v>
      </c>
      <c r="E33" s="113" t="s">
        <v>676</v>
      </c>
      <c r="F33" s="113" t="s">
        <v>677</v>
      </c>
    </row>
    <row r="34" spans="1:6" ht="26.25" customHeight="1" x14ac:dyDescent="0.2">
      <c r="A34" s="116">
        <f t="shared" si="1"/>
        <v>32</v>
      </c>
      <c r="B34" s="124" t="s">
        <v>644</v>
      </c>
      <c r="C34" s="125" t="s">
        <v>45</v>
      </c>
      <c r="D34" s="113" t="s">
        <v>678</v>
      </c>
      <c r="E34" s="113" t="s">
        <v>588</v>
      </c>
      <c r="F34" s="113" t="s">
        <v>679</v>
      </c>
    </row>
    <row r="35" spans="1:6" ht="26.25" customHeight="1" x14ac:dyDescent="0.2">
      <c r="A35" s="116">
        <f t="shared" si="1"/>
        <v>33</v>
      </c>
      <c r="B35" s="124" t="s">
        <v>645</v>
      </c>
      <c r="C35" s="125" t="s">
        <v>45</v>
      </c>
      <c r="D35" s="113" t="s">
        <v>680</v>
      </c>
      <c r="E35" s="113" t="s">
        <v>681</v>
      </c>
      <c r="F35" s="113" t="s">
        <v>682</v>
      </c>
    </row>
    <row r="36" spans="1:6" ht="26.25" customHeight="1" x14ac:dyDescent="0.2">
      <c r="A36" s="116">
        <f t="shared" si="1"/>
        <v>34</v>
      </c>
      <c r="B36" s="124" t="s">
        <v>646</v>
      </c>
      <c r="C36" s="125" t="s">
        <v>45</v>
      </c>
      <c r="D36" s="113" t="s">
        <v>683</v>
      </c>
      <c r="E36" s="113" t="s">
        <v>589</v>
      </c>
      <c r="F36" s="113" t="s">
        <v>684</v>
      </c>
    </row>
    <row r="37" spans="1:6" ht="26.25" customHeight="1" x14ac:dyDescent="0.2">
      <c r="A37" s="116">
        <f t="shared" si="1"/>
        <v>35</v>
      </c>
      <c r="B37" s="124" t="s">
        <v>647</v>
      </c>
      <c r="C37" s="125" t="s">
        <v>45</v>
      </c>
      <c r="D37" s="113" t="s">
        <v>685</v>
      </c>
      <c r="E37" s="113" t="s">
        <v>686</v>
      </c>
      <c r="F37" s="113" t="s">
        <v>664</v>
      </c>
    </row>
    <row r="38" spans="1:6" ht="26.25" customHeight="1" x14ac:dyDescent="0.2">
      <c r="A38" s="116">
        <f t="shared" si="1"/>
        <v>36</v>
      </c>
      <c r="B38" s="124" t="s">
        <v>648</v>
      </c>
      <c r="C38" s="125" t="s">
        <v>45</v>
      </c>
      <c r="D38" s="113" t="s">
        <v>687</v>
      </c>
      <c r="E38" s="113" t="s">
        <v>688</v>
      </c>
      <c r="F38" s="113" t="s">
        <v>689</v>
      </c>
    </row>
    <row r="39" spans="1:6" ht="26.25" customHeight="1" x14ac:dyDescent="0.2">
      <c r="A39" s="116">
        <f t="shared" si="1"/>
        <v>37</v>
      </c>
      <c r="B39" s="124" t="s">
        <v>649</v>
      </c>
      <c r="C39" s="125" t="s">
        <v>45</v>
      </c>
      <c r="D39" s="113" t="s">
        <v>690</v>
      </c>
      <c r="E39" s="113" t="s">
        <v>676</v>
      </c>
      <c r="F39" s="113" t="s">
        <v>691</v>
      </c>
    </row>
    <row r="40" spans="1:6" ht="26.25" customHeight="1" x14ac:dyDescent="0.2">
      <c r="A40" s="116">
        <f t="shared" si="1"/>
        <v>38</v>
      </c>
      <c r="B40" s="124" t="s">
        <v>650</v>
      </c>
      <c r="C40" s="125" t="s">
        <v>45</v>
      </c>
      <c r="D40" s="113" t="s">
        <v>692</v>
      </c>
      <c r="E40" s="113" t="s">
        <v>589</v>
      </c>
      <c r="F40" s="113" t="s">
        <v>693</v>
      </c>
    </row>
    <row r="41" spans="1:6" ht="26.25" customHeight="1" x14ac:dyDescent="0.2">
      <c r="A41" s="116">
        <f t="shared" si="1"/>
        <v>39</v>
      </c>
      <c r="B41" s="124" t="s">
        <v>651</v>
      </c>
      <c r="C41" s="125" t="s">
        <v>45</v>
      </c>
      <c r="D41" s="113" t="s">
        <v>694</v>
      </c>
      <c r="E41" s="113" t="s">
        <v>695</v>
      </c>
      <c r="F41" s="113" t="s">
        <v>696</v>
      </c>
    </row>
    <row r="42" spans="1:6" ht="26.25" customHeight="1" x14ac:dyDescent="0.2">
      <c r="A42" s="116">
        <f t="shared" si="1"/>
        <v>40</v>
      </c>
      <c r="B42" s="124" t="s">
        <v>652</v>
      </c>
      <c r="C42" s="125" t="s">
        <v>45</v>
      </c>
      <c r="D42" s="113" t="s">
        <v>697</v>
      </c>
      <c r="E42" s="113" t="s">
        <v>698</v>
      </c>
      <c r="F42" s="113" t="s">
        <v>699</v>
      </c>
    </row>
    <row r="43" spans="1:6" ht="26.25" customHeight="1" x14ac:dyDescent="0.2">
      <c r="A43" s="116">
        <f t="shared" si="1"/>
        <v>41</v>
      </c>
      <c r="B43" s="124" t="s">
        <v>653</v>
      </c>
      <c r="C43" s="125" t="s">
        <v>45</v>
      </c>
      <c r="D43" s="113" t="s">
        <v>700</v>
      </c>
      <c r="E43" s="113" t="s">
        <v>562</v>
      </c>
      <c r="F43" s="113" t="s">
        <v>689</v>
      </c>
    </row>
    <row r="44" spans="1:6" ht="26.25" customHeight="1" x14ac:dyDescent="0.2">
      <c r="A44" s="116">
        <f t="shared" si="1"/>
        <v>42</v>
      </c>
      <c r="B44" s="124" t="s">
        <v>654</v>
      </c>
      <c r="C44" s="125" t="s">
        <v>45</v>
      </c>
      <c r="D44" s="113" t="s">
        <v>701</v>
      </c>
      <c r="E44" s="113" t="s">
        <v>562</v>
      </c>
      <c r="F44" s="113" t="s">
        <v>702</v>
      </c>
    </row>
    <row r="45" spans="1:6" ht="26.25" customHeight="1" x14ac:dyDescent="0.2">
      <c r="A45" s="116">
        <f t="shared" si="1"/>
        <v>43</v>
      </c>
      <c r="B45" s="124" t="s">
        <v>655</v>
      </c>
      <c r="C45" s="125" t="s">
        <v>45</v>
      </c>
      <c r="D45" s="113" t="s">
        <v>703</v>
      </c>
      <c r="E45" s="113" t="s">
        <v>704</v>
      </c>
      <c r="F45" s="113" t="s">
        <v>81</v>
      </c>
    </row>
    <row r="46" spans="1:6" ht="26.25" customHeight="1" x14ac:dyDescent="0.2">
      <c r="A46" s="116">
        <f t="shared" si="1"/>
        <v>44</v>
      </c>
      <c r="B46" s="124" t="s">
        <v>656</v>
      </c>
      <c r="C46" s="125" t="s">
        <v>45</v>
      </c>
      <c r="D46" s="113" t="s">
        <v>703</v>
      </c>
      <c r="E46" s="113" t="s">
        <v>705</v>
      </c>
      <c r="F46" s="113" t="s">
        <v>81</v>
      </c>
    </row>
    <row r="47" spans="1:6" ht="26.25" customHeight="1" x14ac:dyDescent="0.2">
      <c r="A47" s="116">
        <f t="shared" si="1"/>
        <v>45</v>
      </c>
      <c r="B47" s="124" t="s">
        <v>657</v>
      </c>
      <c r="C47" s="125" t="s">
        <v>45</v>
      </c>
      <c r="D47" s="113" t="s">
        <v>706</v>
      </c>
      <c r="E47" s="113" t="s">
        <v>707</v>
      </c>
      <c r="F47" s="113" t="s">
        <v>81</v>
      </c>
    </row>
    <row r="48" spans="1:6" ht="26.25" customHeight="1" x14ac:dyDescent="0.2">
      <c r="A48" s="116">
        <f t="shared" si="1"/>
        <v>46</v>
      </c>
      <c r="B48" s="124" t="s">
        <v>658</v>
      </c>
      <c r="C48" s="125" t="s">
        <v>45</v>
      </c>
      <c r="D48" s="113" t="s">
        <v>708</v>
      </c>
      <c r="E48" s="113" t="s">
        <v>709</v>
      </c>
      <c r="F48" s="113" t="s">
        <v>710</v>
      </c>
    </row>
    <row r="49" spans="1:6" ht="26.25" customHeight="1" x14ac:dyDescent="0.2">
      <c r="A49" s="116">
        <f t="shared" si="1"/>
        <v>47</v>
      </c>
      <c r="B49" s="124" t="s">
        <v>659</v>
      </c>
      <c r="C49" s="125" t="s">
        <v>45</v>
      </c>
      <c r="D49" s="113" t="s">
        <v>711</v>
      </c>
      <c r="E49" s="113" t="s">
        <v>709</v>
      </c>
      <c r="F49" s="113" t="s">
        <v>633</v>
      </c>
    </row>
    <row r="50" spans="1:6" ht="26.25" customHeight="1" x14ac:dyDescent="0.2">
      <c r="A50" s="116">
        <f t="shared" si="1"/>
        <v>48</v>
      </c>
      <c r="B50" s="124" t="s">
        <v>660</v>
      </c>
      <c r="C50" s="125" t="s">
        <v>45</v>
      </c>
      <c r="D50" s="113" t="s">
        <v>712</v>
      </c>
      <c r="E50" s="113" t="s">
        <v>562</v>
      </c>
      <c r="F50" s="113" t="s">
        <v>114</v>
      </c>
    </row>
    <row r="51" spans="1:6" ht="26.25" customHeight="1" x14ac:dyDescent="0.2">
      <c r="A51" s="116">
        <f t="shared" si="1"/>
        <v>49</v>
      </c>
      <c r="B51" s="124" t="s">
        <v>661</v>
      </c>
      <c r="C51" s="125" t="s">
        <v>45</v>
      </c>
      <c r="D51" s="113" t="s">
        <v>713</v>
      </c>
      <c r="E51" s="113" t="s">
        <v>714</v>
      </c>
      <c r="F51" s="113" t="s">
        <v>633</v>
      </c>
    </row>
    <row r="52" spans="1:6" ht="26.25" customHeight="1" x14ac:dyDescent="0.2">
      <c r="A52" s="116">
        <f t="shared" si="1"/>
        <v>50</v>
      </c>
      <c r="B52" s="124" t="s">
        <v>662</v>
      </c>
      <c r="C52" s="125" t="s">
        <v>45</v>
      </c>
      <c r="D52" s="113" t="s">
        <v>715</v>
      </c>
      <c r="E52" s="113" t="s">
        <v>716</v>
      </c>
      <c r="F52" s="113" t="s">
        <v>717</v>
      </c>
    </row>
    <row r="53" spans="1:6" ht="26.25" customHeight="1" x14ac:dyDescent="0.2">
      <c r="A53" s="116">
        <f t="shared" si="1"/>
        <v>51</v>
      </c>
      <c r="B53" s="126" t="s">
        <v>124</v>
      </c>
      <c r="C53" s="127" t="s">
        <v>125</v>
      </c>
      <c r="D53" s="117" t="s">
        <v>126</v>
      </c>
      <c r="E53" s="117" t="s">
        <v>122</v>
      </c>
      <c r="F53" s="117" t="s">
        <v>127</v>
      </c>
    </row>
    <row r="54" spans="1:6" ht="26.25" customHeight="1" x14ac:dyDescent="0.2">
      <c r="A54" s="116">
        <f t="shared" si="0"/>
        <v>52</v>
      </c>
      <c r="B54" s="126" t="s">
        <v>128</v>
      </c>
      <c r="C54" s="127" t="s">
        <v>125</v>
      </c>
      <c r="D54" s="117" t="s">
        <v>129</v>
      </c>
      <c r="E54" s="117" t="s">
        <v>109</v>
      </c>
      <c r="F54" s="117" t="s">
        <v>130</v>
      </c>
    </row>
    <row r="55" spans="1:6" ht="26.25" customHeight="1" x14ac:dyDescent="0.2">
      <c r="A55" s="116">
        <f t="shared" si="0"/>
        <v>53</v>
      </c>
      <c r="B55" s="126" t="s">
        <v>131</v>
      </c>
      <c r="C55" s="127" t="s">
        <v>125</v>
      </c>
      <c r="D55" s="117" t="s">
        <v>132</v>
      </c>
      <c r="E55" s="117" t="s">
        <v>109</v>
      </c>
      <c r="F55" s="117" t="s">
        <v>130</v>
      </c>
    </row>
    <row r="56" spans="1:6" ht="40.5" customHeight="1" x14ac:dyDescent="0.2">
      <c r="A56" s="116">
        <f t="shared" si="0"/>
        <v>54</v>
      </c>
      <c r="B56" s="126" t="s">
        <v>133</v>
      </c>
      <c r="C56" s="127" t="s">
        <v>125</v>
      </c>
      <c r="D56" s="117" t="s">
        <v>134</v>
      </c>
      <c r="E56" s="117" t="s">
        <v>47</v>
      </c>
      <c r="F56" s="117" t="s">
        <v>135</v>
      </c>
    </row>
    <row r="57" spans="1:6" ht="26.25" customHeight="1" x14ac:dyDescent="0.2">
      <c r="A57" s="116">
        <f t="shared" si="0"/>
        <v>55</v>
      </c>
      <c r="B57" s="126" t="s">
        <v>136</v>
      </c>
      <c r="C57" s="127" t="s">
        <v>125</v>
      </c>
      <c r="D57" s="117" t="s">
        <v>137</v>
      </c>
      <c r="E57" s="117" t="s">
        <v>122</v>
      </c>
      <c r="F57" s="117" t="s">
        <v>135</v>
      </c>
    </row>
    <row r="58" spans="1:6" ht="26.25" customHeight="1" x14ac:dyDescent="0.2">
      <c r="A58" s="116">
        <f t="shared" si="0"/>
        <v>56</v>
      </c>
      <c r="B58" s="126" t="s">
        <v>138</v>
      </c>
      <c r="C58" s="127" t="s">
        <v>125</v>
      </c>
      <c r="D58" s="117" t="s">
        <v>139</v>
      </c>
      <c r="E58" s="117" t="s">
        <v>109</v>
      </c>
      <c r="F58" s="117" t="s">
        <v>130</v>
      </c>
    </row>
    <row r="59" spans="1:6" ht="26.25" customHeight="1" x14ac:dyDescent="0.2">
      <c r="A59" s="116">
        <f t="shared" si="0"/>
        <v>57</v>
      </c>
      <c r="B59" s="126" t="s">
        <v>140</v>
      </c>
      <c r="C59" s="127" t="s">
        <v>125</v>
      </c>
      <c r="D59" s="117" t="s">
        <v>141</v>
      </c>
      <c r="E59" s="117" t="s">
        <v>142</v>
      </c>
      <c r="F59" s="117" t="s">
        <v>135</v>
      </c>
    </row>
    <row r="60" spans="1:6" ht="26.25" customHeight="1" x14ac:dyDescent="0.2">
      <c r="A60" s="116">
        <f t="shared" si="0"/>
        <v>58</v>
      </c>
      <c r="B60" s="126" t="s">
        <v>143</v>
      </c>
      <c r="C60" s="127" t="s">
        <v>125</v>
      </c>
      <c r="D60" s="117" t="s">
        <v>144</v>
      </c>
      <c r="E60" s="117" t="s">
        <v>109</v>
      </c>
      <c r="F60" s="117" t="s">
        <v>130</v>
      </c>
    </row>
    <row r="61" spans="1:6" ht="26.25" customHeight="1" x14ac:dyDescent="0.2">
      <c r="A61" s="116">
        <f t="shared" si="0"/>
        <v>59</v>
      </c>
      <c r="B61" s="126" t="s">
        <v>145</v>
      </c>
      <c r="C61" s="127" t="s">
        <v>125</v>
      </c>
      <c r="D61" s="113" t="s">
        <v>141</v>
      </c>
      <c r="E61" s="113" t="s">
        <v>559</v>
      </c>
      <c r="F61" s="113" t="s">
        <v>560</v>
      </c>
    </row>
    <row r="62" spans="1:6" ht="26.25" customHeight="1" x14ac:dyDescent="0.2">
      <c r="A62" s="116">
        <f>A61+1</f>
        <v>60</v>
      </c>
      <c r="B62" s="126" t="s">
        <v>146</v>
      </c>
      <c r="C62" s="127" t="s">
        <v>125</v>
      </c>
      <c r="D62" s="113" t="s">
        <v>561</v>
      </c>
      <c r="E62" s="113" t="s">
        <v>562</v>
      </c>
      <c r="F62" s="113" t="s">
        <v>563</v>
      </c>
    </row>
    <row r="63" spans="1:6" ht="26.25" customHeight="1" x14ac:dyDescent="0.2">
      <c r="A63" s="116">
        <f t="shared" ref="A63:A75" si="2">A62+1</f>
        <v>61</v>
      </c>
      <c r="B63" s="126" t="s">
        <v>502</v>
      </c>
      <c r="C63" s="127" t="s">
        <v>125</v>
      </c>
      <c r="D63" s="113" t="s">
        <v>580</v>
      </c>
      <c r="E63" s="113" t="s">
        <v>142</v>
      </c>
      <c r="F63" s="113" t="s">
        <v>581</v>
      </c>
    </row>
    <row r="64" spans="1:6" ht="26.25" customHeight="1" x14ac:dyDescent="0.2">
      <c r="A64" s="116">
        <f t="shared" si="2"/>
        <v>62</v>
      </c>
      <c r="B64" s="126" t="s">
        <v>558</v>
      </c>
      <c r="C64" s="127" t="s">
        <v>125</v>
      </c>
      <c r="D64" s="113" t="s">
        <v>582</v>
      </c>
      <c r="E64" s="113" t="s">
        <v>142</v>
      </c>
      <c r="F64" s="113" t="s">
        <v>581</v>
      </c>
    </row>
    <row r="65" spans="1:6" ht="26.25" customHeight="1" x14ac:dyDescent="0.2">
      <c r="A65" s="116">
        <f t="shared" si="2"/>
        <v>63</v>
      </c>
      <c r="B65" s="126" t="s">
        <v>564</v>
      </c>
      <c r="C65" s="127" t="s">
        <v>125</v>
      </c>
      <c r="D65" s="113" t="s">
        <v>583</v>
      </c>
      <c r="E65" s="113" t="s">
        <v>142</v>
      </c>
      <c r="F65" s="113" t="s">
        <v>584</v>
      </c>
    </row>
    <row r="66" spans="1:6" ht="26.25" customHeight="1" x14ac:dyDescent="0.2">
      <c r="A66" s="116">
        <f t="shared" si="2"/>
        <v>64</v>
      </c>
      <c r="B66" s="126" t="s">
        <v>565</v>
      </c>
      <c r="C66" s="127" t="s">
        <v>125</v>
      </c>
      <c r="D66" s="113" t="s">
        <v>585</v>
      </c>
      <c r="E66" s="113" t="s">
        <v>586</v>
      </c>
      <c r="F66" s="113" t="s">
        <v>584</v>
      </c>
    </row>
    <row r="67" spans="1:6" ht="26.25" customHeight="1" x14ac:dyDescent="0.2">
      <c r="A67" s="116">
        <f t="shared" si="2"/>
        <v>65</v>
      </c>
      <c r="B67" s="126" t="s">
        <v>566</v>
      </c>
      <c r="C67" s="127" t="s">
        <v>125</v>
      </c>
      <c r="D67" s="113" t="s">
        <v>587</v>
      </c>
      <c r="E67" s="113" t="s">
        <v>588</v>
      </c>
      <c r="F67" s="113" t="s">
        <v>589</v>
      </c>
    </row>
    <row r="68" spans="1:6" ht="26.25" customHeight="1" x14ac:dyDescent="0.2">
      <c r="A68" s="116">
        <f t="shared" si="2"/>
        <v>66</v>
      </c>
      <c r="B68" s="126" t="s">
        <v>567</v>
      </c>
      <c r="C68" s="127" t="s">
        <v>125</v>
      </c>
      <c r="D68" s="113" t="s">
        <v>590</v>
      </c>
      <c r="E68" s="113" t="s">
        <v>591</v>
      </c>
      <c r="F68" s="113" t="s">
        <v>592</v>
      </c>
    </row>
    <row r="69" spans="1:6" ht="26.25" customHeight="1" x14ac:dyDescent="0.2">
      <c r="A69" s="116">
        <f t="shared" si="2"/>
        <v>67</v>
      </c>
      <c r="B69" s="126" t="s">
        <v>568</v>
      </c>
      <c r="C69" s="127" t="s">
        <v>125</v>
      </c>
      <c r="D69" s="113" t="s">
        <v>593</v>
      </c>
      <c r="E69" s="113" t="s">
        <v>591</v>
      </c>
      <c r="F69" s="113" t="s">
        <v>594</v>
      </c>
    </row>
    <row r="70" spans="1:6" ht="26.25" customHeight="1" x14ac:dyDescent="0.2">
      <c r="A70" s="116">
        <f t="shared" si="2"/>
        <v>68</v>
      </c>
      <c r="B70" s="126" t="s">
        <v>569</v>
      </c>
      <c r="C70" s="127" t="s">
        <v>125</v>
      </c>
      <c r="D70" s="113" t="s">
        <v>595</v>
      </c>
      <c r="E70" s="113" t="s">
        <v>588</v>
      </c>
      <c r="F70" s="113" t="s">
        <v>592</v>
      </c>
    </row>
    <row r="71" spans="1:6" ht="26.25" customHeight="1" x14ac:dyDescent="0.2">
      <c r="A71" s="116">
        <f t="shared" si="2"/>
        <v>69</v>
      </c>
      <c r="B71" s="126" t="s">
        <v>570</v>
      </c>
      <c r="C71" s="127" t="s">
        <v>125</v>
      </c>
      <c r="D71" s="113" t="s">
        <v>596</v>
      </c>
      <c r="E71" s="113" t="s">
        <v>588</v>
      </c>
      <c r="F71" s="113" t="s">
        <v>597</v>
      </c>
    </row>
    <row r="72" spans="1:6" ht="26.25" customHeight="1" x14ac:dyDescent="0.2">
      <c r="A72" s="116">
        <f t="shared" si="2"/>
        <v>70</v>
      </c>
      <c r="B72" s="126" t="s">
        <v>571</v>
      </c>
      <c r="C72" s="127" t="s">
        <v>125</v>
      </c>
      <c r="D72" s="113" t="s">
        <v>598</v>
      </c>
      <c r="E72" s="113" t="s">
        <v>588</v>
      </c>
      <c r="F72" s="113" t="s">
        <v>594</v>
      </c>
    </row>
    <row r="73" spans="1:6" ht="26.25" customHeight="1" x14ac:dyDescent="0.2">
      <c r="A73" s="116">
        <f t="shared" si="2"/>
        <v>71</v>
      </c>
      <c r="B73" s="126" t="s">
        <v>572</v>
      </c>
      <c r="C73" s="127" t="s">
        <v>125</v>
      </c>
      <c r="D73" s="113" t="s">
        <v>599</v>
      </c>
      <c r="E73" s="113" t="s">
        <v>588</v>
      </c>
      <c r="F73" s="113" t="s">
        <v>589</v>
      </c>
    </row>
    <row r="74" spans="1:6" ht="26.25" customHeight="1" x14ac:dyDescent="0.2">
      <c r="A74" s="116">
        <f t="shared" si="2"/>
        <v>72</v>
      </c>
      <c r="B74" s="126" t="s">
        <v>573</v>
      </c>
      <c r="C74" s="127" t="s">
        <v>125</v>
      </c>
      <c r="D74" s="113" t="s">
        <v>600</v>
      </c>
      <c r="E74" s="113" t="s">
        <v>601</v>
      </c>
      <c r="F74" s="113" t="s">
        <v>602</v>
      </c>
    </row>
    <row r="75" spans="1:6" ht="26.25" customHeight="1" x14ac:dyDescent="0.2">
      <c r="A75" s="116">
        <f t="shared" si="2"/>
        <v>73</v>
      </c>
      <c r="B75" s="126" t="s">
        <v>574</v>
      </c>
      <c r="C75" s="127" t="s">
        <v>125</v>
      </c>
      <c r="D75" s="113" t="s">
        <v>603</v>
      </c>
      <c r="E75" s="113" t="s">
        <v>604</v>
      </c>
      <c r="F75" s="113" t="s">
        <v>605</v>
      </c>
    </row>
    <row r="76" spans="1:6" ht="26.25" customHeight="1" x14ac:dyDescent="0.2">
      <c r="A76" s="116">
        <f>A75+1</f>
        <v>74</v>
      </c>
      <c r="B76" s="126" t="s">
        <v>575</v>
      </c>
      <c r="C76" s="127" t="s">
        <v>125</v>
      </c>
      <c r="D76" s="113" t="s">
        <v>606</v>
      </c>
      <c r="E76" s="113" t="s">
        <v>607</v>
      </c>
      <c r="F76" s="113" t="s">
        <v>608</v>
      </c>
    </row>
    <row r="77" spans="1:6" ht="26.25" customHeight="1" x14ac:dyDescent="0.2">
      <c r="A77" s="116">
        <f t="shared" ref="A77:A78" si="3">A76+1</f>
        <v>75</v>
      </c>
      <c r="B77" s="126" t="s">
        <v>576</v>
      </c>
      <c r="C77" s="127" t="s">
        <v>125</v>
      </c>
      <c r="D77" s="113" t="s">
        <v>609</v>
      </c>
      <c r="E77" s="113" t="s">
        <v>589</v>
      </c>
      <c r="F77" s="113" t="s">
        <v>610</v>
      </c>
    </row>
    <row r="78" spans="1:6" ht="26.25" customHeight="1" x14ac:dyDescent="0.2">
      <c r="A78" s="116">
        <f t="shared" si="3"/>
        <v>76</v>
      </c>
      <c r="B78" s="126" t="s">
        <v>577</v>
      </c>
      <c r="C78" s="127" t="s">
        <v>125</v>
      </c>
      <c r="D78" s="113" t="s">
        <v>611</v>
      </c>
      <c r="E78" s="113" t="s">
        <v>612</v>
      </c>
      <c r="F78" s="113" t="s">
        <v>613</v>
      </c>
    </row>
    <row r="79" spans="1:6" ht="26.25" customHeight="1" x14ac:dyDescent="0.2">
      <c r="A79" s="116">
        <f>A78+1</f>
        <v>77</v>
      </c>
      <c r="B79" s="126" t="s">
        <v>578</v>
      </c>
      <c r="C79" s="127" t="s">
        <v>125</v>
      </c>
      <c r="D79" s="113" t="s">
        <v>622</v>
      </c>
      <c r="E79" s="113" t="s">
        <v>591</v>
      </c>
      <c r="F79" s="113" t="s">
        <v>594</v>
      </c>
    </row>
    <row r="80" spans="1:6" ht="26.25" customHeight="1" x14ac:dyDescent="0.2">
      <c r="A80" s="116">
        <f t="shared" ref="A80:A88" si="4">A79+1</f>
        <v>78</v>
      </c>
      <c r="B80" s="126" t="s">
        <v>579</v>
      </c>
      <c r="C80" s="127" t="s">
        <v>125</v>
      </c>
      <c r="D80" s="113" t="s">
        <v>623</v>
      </c>
      <c r="E80" s="113" t="s">
        <v>142</v>
      </c>
      <c r="F80" s="113" t="s">
        <v>581</v>
      </c>
    </row>
    <row r="81" spans="1:7" ht="26.25" customHeight="1" x14ac:dyDescent="0.2">
      <c r="A81" s="116">
        <f t="shared" si="4"/>
        <v>79</v>
      </c>
      <c r="B81" s="126" t="s">
        <v>614</v>
      </c>
      <c r="C81" s="127" t="s">
        <v>125</v>
      </c>
      <c r="D81" s="113" t="s">
        <v>624</v>
      </c>
      <c r="E81" s="113" t="s">
        <v>625</v>
      </c>
      <c r="F81" s="113" t="s">
        <v>626</v>
      </c>
    </row>
    <row r="82" spans="1:7" ht="26.25" customHeight="1" x14ac:dyDescent="0.2">
      <c r="A82" s="116">
        <f t="shared" si="4"/>
        <v>80</v>
      </c>
      <c r="B82" s="126" t="s">
        <v>615</v>
      </c>
      <c r="C82" s="127" t="s">
        <v>125</v>
      </c>
      <c r="D82" s="113" t="s">
        <v>627</v>
      </c>
      <c r="E82" s="113" t="s">
        <v>628</v>
      </c>
      <c r="F82" s="113" t="s">
        <v>114</v>
      </c>
    </row>
    <row r="83" spans="1:7" ht="26.25" customHeight="1" x14ac:dyDescent="0.2">
      <c r="A83" s="116">
        <f t="shared" si="4"/>
        <v>81</v>
      </c>
      <c r="B83" s="126" t="s">
        <v>616</v>
      </c>
      <c r="C83" s="127" t="s">
        <v>125</v>
      </c>
      <c r="D83" s="113" t="s">
        <v>629</v>
      </c>
      <c r="E83" s="113" t="s">
        <v>628</v>
      </c>
      <c r="F83" s="113" t="s">
        <v>630</v>
      </c>
    </row>
    <row r="84" spans="1:7" ht="26.25" customHeight="1" x14ac:dyDescent="0.2">
      <c r="A84" s="116">
        <f t="shared" si="4"/>
        <v>82</v>
      </c>
      <c r="B84" s="126" t="s">
        <v>617</v>
      </c>
      <c r="C84" s="127" t="s">
        <v>125</v>
      </c>
      <c r="D84" s="113" t="s">
        <v>624</v>
      </c>
      <c r="E84" s="113" t="s">
        <v>625</v>
      </c>
      <c r="F84" s="113" t="s">
        <v>631</v>
      </c>
    </row>
    <row r="85" spans="1:7" ht="26.25" customHeight="1" x14ac:dyDescent="0.2">
      <c r="A85" s="116">
        <f t="shared" si="4"/>
        <v>83</v>
      </c>
      <c r="B85" s="126" t="s">
        <v>618</v>
      </c>
      <c r="C85" s="127" t="s">
        <v>125</v>
      </c>
      <c r="D85" s="113" t="s">
        <v>632</v>
      </c>
      <c r="E85" s="113" t="s">
        <v>591</v>
      </c>
      <c r="F85" s="113" t="s">
        <v>633</v>
      </c>
    </row>
    <row r="86" spans="1:7" ht="26.25" customHeight="1" x14ac:dyDescent="0.2">
      <c r="A86" s="116">
        <f t="shared" si="4"/>
        <v>84</v>
      </c>
      <c r="B86" s="126" t="s">
        <v>619</v>
      </c>
      <c r="C86" s="127" t="s">
        <v>125</v>
      </c>
      <c r="D86" s="113" t="s">
        <v>634</v>
      </c>
      <c r="E86" s="113" t="s">
        <v>591</v>
      </c>
      <c r="F86" s="113" t="s">
        <v>633</v>
      </c>
    </row>
    <row r="87" spans="1:7" ht="26.25" customHeight="1" x14ac:dyDescent="0.2">
      <c r="A87" s="116">
        <f t="shared" si="4"/>
        <v>85</v>
      </c>
      <c r="B87" s="126" t="s">
        <v>620</v>
      </c>
      <c r="C87" s="127" t="s">
        <v>125</v>
      </c>
      <c r="D87" s="113" t="s">
        <v>635</v>
      </c>
      <c r="E87" s="113" t="s">
        <v>636</v>
      </c>
      <c r="F87" s="113" t="s">
        <v>637</v>
      </c>
    </row>
    <row r="88" spans="1:7" ht="26.25" customHeight="1" x14ac:dyDescent="0.2">
      <c r="A88" s="116">
        <f t="shared" si="4"/>
        <v>86</v>
      </c>
      <c r="B88" s="126" t="s">
        <v>621</v>
      </c>
      <c r="C88" s="127" t="s">
        <v>125</v>
      </c>
      <c r="D88" s="113" t="s">
        <v>638</v>
      </c>
      <c r="E88" s="113" t="s">
        <v>591</v>
      </c>
      <c r="F88" s="113" t="s">
        <v>633</v>
      </c>
    </row>
    <row r="89" spans="1:7" ht="38.25" customHeight="1" x14ac:dyDescent="0.2">
      <c r="A89" s="116">
        <f t="shared" si="0"/>
        <v>87</v>
      </c>
      <c r="B89" s="130" t="s">
        <v>147</v>
      </c>
      <c r="C89" s="128" t="s">
        <v>148</v>
      </c>
      <c r="D89" s="117" t="s">
        <v>149</v>
      </c>
      <c r="E89" s="117" t="s">
        <v>150</v>
      </c>
      <c r="F89" s="117" t="s">
        <v>151</v>
      </c>
      <c r="G89" s="4"/>
    </row>
    <row r="90" spans="1:7" ht="36.75" customHeight="1" x14ac:dyDescent="0.2">
      <c r="A90" s="116">
        <f t="shared" si="0"/>
        <v>88</v>
      </c>
      <c r="B90" s="130" t="s">
        <v>152</v>
      </c>
      <c r="C90" s="128" t="s">
        <v>148</v>
      </c>
      <c r="D90" s="117" t="s">
        <v>153</v>
      </c>
      <c r="E90" s="117" t="s">
        <v>154</v>
      </c>
      <c r="F90" s="117" t="s">
        <v>151</v>
      </c>
      <c r="G90" s="4"/>
    </row>
    <row r="91" spans="1:7" ht="39.75" customHeight="1" x14ac:dyDescent="0.2">
      <c r="A91" s="116">
        <f t="shared" si="0"/>
        <v>89</v>
      </c>
      <c r="B91" s="130" t="s">
        <v>155</v>
      </c>
      <c r="C91" s="128" t="s">
        <v>148</v>
      </c>
      <c r="D91" s="117" t="s">
        <v>156</v>
      </c>
      <c r="E91" s="117" t="s">
        <v>157</v>
      </c>
      <c r="F91" s="117" t="s">
        <v>151</v>
      </c>
      <c r="G91" s="4"/>
    </row>
    <row r="92" spans="1:7" ht="37.5" customHeight="1" x14ac:dyDescent="0.2">
      <c r="A92" s="116">
        <f t="shared" si="0"/>
        <v>90</v>
      </c>
      <c r="B92" s="130" t="s">
        <v>158</v>
      </c>
      <c r="C92" s="128" t="s">
        <v>148</v>
      </c>
      <c r="D92" s="117" t="s">
        <v>159</v>
      </c>
      <c r="E92" s="117" t="s">
        <v>150</v>
      </c>
      <c r="F92" s="117" t="s">
        <v>151</v>
      </c>
      <c r="G92" s="4"/>
    </row>
    <row r="93" spans="1:7" ht="37.5" customHeight="1" x14ac:dyDescent="0.2">
      <c r="A93" s="116">
        <f t="shared" si="0"/>
        <v>91</v>
      </c>
      <c r="B93" s="130" t="s">
        <v>160</v>
      </c>
      <c r="C93" s="128" t="s">
        <v>148</v>
      </c>
      <c r="D93" s="117" t="s">
        <v>161</v>
      </c>
      <c r="E93" s="117" t="s">
        <v>162</v>
      </c>
      <c r="F93" s="117" t="s">
        <v>151</v>
      </c>
      <c r="G93" s="4"/>
    </row>
    <row r="94" spans="1:7" ht="33" customHeight="1" x14ac:dyDescent="0.2">
      <c r="A94" s="116">
        <f t="shared" si="0"/>
        <v>92</v>
      </c>
      <c r="B94" s="130" t="s">
        <v>163</v>
      </c>
      <c r="C94" s="128" t="s">
        <v>148</v>
      </c>
      <c r="D94" s="117" t="s">
        <v>505</v>
      </c>
      <c r="E94" s="117" t="s">
        <v>164</v>
      </c>
      <c r="F94" s="117" t="s">
        <v>114</v>
      </c>
      <c r="G94" s="4"/>
    </row>
    <row r="95" spans="1:7" ht="33" customHeight="1" x14ac:dyDescent="0.2">
      <c r="A95" s="116">
        <f t="shared" si="0"/>
        <v>93</v>
      </c>
      <c r="B95" s="130" t="s">
        <v>165</v>
      </c>
      <c r="C95" s="128" t="s">
        <v>148</v>
      </c>
      <c r="D95" s="117" t="s">
        <v>166</v>
      </c>
      <c r="E95" s="117" t="s">
        <v>167</v>
      </c>
      <c r="F95" s="117" t="s">
        <v>151</v>
      </c>
      <c r="G95" s="4"/>
    </row>
    <row r="96" spans="1:7" ht="40.5" customHeight="1" x14ac:dyDescent="0.2">
      <c r="A96" s="116">
        <f>A95+1</f>
        <v>94</v>
      </c>
      <c r="B96" s="130" t="s">
        <v>503</v>
      </c>
      <c r="C96" s="128" t="s">
        <v>148</v>
      </c>
      <c r="D96" s="85" t="s">
        <v>721</v>
      </c>
      <c r="E96" s="85" t="s">
        <v>722</v>
      </c>
      <c r="F96" s="85" t="s">
        <v>723</v>
      </c>
      <c r="G96" s="4"/>
    </row>
    <row r="97" spans="1:7" ht="41.25" customHeight="1" x14ac:dyDescent="0.2">
      <c r="A97" s="116">
        <f t="shared" ref="A97:A100" si="5">A96+1</f>
        <v>95</v>
      </c>
      <c r="B97" s="130" t="s">
        <v>718</v>
      </c>
      <c r="C97" s="128" t="s">
        <v>148</v>
      </c>
      <c r="D97" s="85" t="s">
        <v>724</v>
      </c>
      <c r="E97" s="85" t="s">
        <v>722</v>
      </c>
      <c r="F97" s="85" t="s">
        <v>723</v>
      </c>
      <c r="G97" s="4"/>
    </row>
    <row r="98" spans="1:7" ht="33" customHeight="1" x14ac:dyDescent="0.2">
      <c r="A98" s="116">
        <f t="shared" si="5"/>
        <v>96</v>
      </c>
      <c r="B98" s="130" t="s">
        <v>719</v>
      </c>
      <c r="C98" s="128" t="s">
        <v>148</v>
      </c>
      <c r="D98" s="85" t="s">
        <v>725</v>
      </c>
      <c r="E98" s="85" t="s">
        <v>722</v>
      </c>
      <c r="F98" s="85" t="s">
        <v>723</v>
      </c>
      <c r="G98" s="4"/>
    </row>
    <row r="99" spans="1:7" ht="33" customHeight="1" x14ac:dyDescent="0.2">
      <c r="A99" s="116">
        <f t="shared" si="5"/>
        <v>97</v>
      </c>
      <c r="B99" s="130" t="s">
        <v>720</v>
      </c>
      <c r="C99" s="128" t="s">
        <v>148</v>
      </c>
      <c r="D99" s="85" t="s">
        <v>726</v>
      </c>
      <c r="E99" s="85" t="s">
        <v>628</v>
      </c>
      <c r="F99" s="85" t="s">
        <v>630</v>
      </c>
      <c r="G99" s="4"/>
    </row>
    <row r="100" spans="1:7" ht="50.25" customHeight="1" x14ac:dyDescent="0.2">
      <c r="A100" s="116">
        <f t="shared" si="5"/>
        <v>98</v>
      </c>
      <c r="B100" s="131" t="s">
        <v>168</v>
      </c>
      <c r="C100" s="119" t="s">
        <v>169</v>
      </c>
      <c r="D100" s="117" t="s">
        <v>34</v>
      </c>
      <c r="E100" s="117" t="s">
        <v>170</v>
      </c>
      <c r="F100" s="117" t="s">
        <v>517</v>
      </c>
    </row>
    <row r="101" spans="1:7" ht="71.25" customHeight="1" x14ac:dyDescent="0.2">
      <c r="A101" s="116">
        <f t="shared" si="0"/>
        <v>99</v>
      </c>
      <c r="B101" s="131" t="s">
        <v>171</v>
      </c>
      <c r="C101" s="119" t="s">
        <v>169</v>
      </c>
      <c r="D101" s="117" t="s">
        <v>172</v>
      </c>
      <c r="E101" s="117" t="s">
        <v>173</v>
      </c>
      <c r="F101" s="117" t="s">
        <v>518</v>
      </c>
    </row>
    <row r="102" spans="1:7" ht="51" x14ac:dyDescent="0.2">
      <c r="A102" s="116">
        <f t="shared" si="0"/>
        <v>100</v>
      </c>
      <c r="B102" s="131" t="s">
        <v>174</v>
      </c>
      <c r="C102" s="119" t="s">
        <v>169</v>
      </c>
      <c r="D102" s="117" t="s">
        <v>175</v>
      </c>
      <c r="E102" s="117" t="s">
        <v>176</v>
      </c>
      <c r="F102" s="117" t="s">
        <v>520</v>
      </c>
    </row>
    <row r="103" spans="1:7" ht="41.25" customHeight="1" x14ac:dyDescent="0.2">
      <c r="A103" s="116">
        <f t="shared" si="0"/>
        <v>101</v>
      </c>
      <c r="B103" s="131" t="s">
        <v>177</v>
      </c>
      <c r="C103" s="119" t="s">
        <v>169</v>
      </c>
      <c r="D103" s="117" t="s">
        <v>521</v>
      </c>
      <c r="E103" s="117" t="s">
        <v>522</v>
      </c>
      <c r="F103" s="117" t="s">
        <v>523</v>
      </c>
    </row>
    <row r="104" spans="1:7" ht="42.75" customHeight="1" x14ac:dyDescent="0.2">
      <c r="A104" s="116">
        <f t="shared" si="0"/>
        <v>102</v>
      </c>
      <c r="B104" s="131" t="s">
        <v>179</v>
      </c>
      <c r="C104" s="119" t="s">
        <v>169</v>
      </c>
      <c r="D104" s="117" t="s">
        <v>178</v>
      </c>
      <c r="E104" s="117" t="s">
        <v>526</v>
      </c>
      <c r="F104" s="117" t="s">
        <v>524</v>
      </c>
    </row>
    <row r="105" spans="1:7" ht="19.5" customHeight="1" x14ac:dyDescent="0.2">
      <c r="A105" s="116">
        <f t="shared" si="0"/>
        <v>103</v>
      </c>
      <c r="B105" s="131" t="s">
        <v>181</v>
      </c>
      <c r="C105" s="119" t="s">
        <v>169</v>
      </c>
      <c r="D105" s="85" t="s">
        <v>826</v>
      </c>
      <c r="E105" s="85" t="s">
        <v>588</v>
      </c>
      <c r="F105" s="85" t="s">
        <v>827</v>
      </c>
    </row>
    <row r="106" spans="1:7" ht="19.5" customHeight="1" x14ac:dyDescent="0.2">
      <c r="A106" s="116">
        <f t="shared" si="0"/>
        <v>104</v>
      </c>
      <c r="B106" s="131" t="s">
        <v>185</v>
      </c>
      <c r="C106" s="119" t="s">
        <v>169</v>
      </c>
      <c r="D106" s="85" t="s">
        <v>826</v>
      </c>
      <c r="E106" s="85" t="s">
        <v>828</v>
      </c>
      <c r="F106" s="85" t="s">
        <v>829</v>
      </c>
    </row>
    <row r="107" spans="1:7" ht="19.5" customHeight="1" x14ac:dyDescent="0.2">
      <c r="A107" s="116">
        <f t="shared" si="0"/>
        <v>105</v>
      </c>
      <c r="B107" s="131" t="s">
        <v>188</v>
      </c>
      <c r="C107" s="119" t="s">
        <v>169</v>
      </c>
      <c r="D107" s="85" t="s">
        <v>830</v>
      </c>
      <c r="E107" s="85" t="s">
        <v>747</v>
      </c>
      <c r="F107" s="85" t="s">
        <v>831</v>
      </c>
    </row>
    <row r="108" spans="1:7" ht="56.25" customHeight="1" x14ac:dyDescent="0.2">
      <c r="A108" s="116">
        <f t="shared" si="0"/>
        <v>106</v>
      </c>
      <c r="B108" s="131" t="s">
        <v>192</v>
      </c>
      <c r="C108" s="119" t="s">
        <v>169</v>
      </c>
      <c r="D108" s="85" t="s">
        <v>832</v>
      </c>
      <c r="E108" s="85" t="s">
        <v>833</v>
      </c>
      <c r="F108" s="85" t="s">
        <v>834</v>
      </c>
    </row>
    <row r="109" spans="1:7" ht="56.25" customHeight="1" x14ac:dyDescent="0.2">
      <c r="A109" s="116">
        <f t="shared" si="0"/>
        <v>107</v>
      </c>
      <c r="B109" s="131" t="s">
        <v>195</v>
      </c>
      <c r="C109" s="119" t="s">
        <v>169</v>
      </c>
      <c r="D109" s="85" t="s">
        <v>832</v>
      </c>
      <c r="E109" s="85" t="s">
        <v>833</v>
      </c>
      <c r="F109" s="85" t="s">
        <v>835</v>
      </c>
    </row>
    <row r="110" spans="1:7" ht="56.25" customHeight="1" x14ac:dyDescent="0.2">
      <c r="A110" s="116">
        <f t="shared" si="0"/>
        <v>108</v>
      </c>
      <c r="B110" s="131" t="s">
        <v>198</v>
      </c>
      <c r="C110" s="119" t="s">
        <v>169</v>
      </c>
      <c r="D110" s="85" t="s">
        <v>836</v>
      </c>
      <c r="E110" s="85" t="s">
        <v>837</v>
      </c>
      <c r="F110" s="85" t="s">
        <v>838</v>
      </c>
    </row>
    <row r="111" spans="1:7" ht="56.25" customHeight="1" x14ac:dyDescent="0.2">
      <c r="A111" s="116">
        <f t="shared" si="0"/>
        <v>109</v>
      </c>
      <c r="B111" s="131" t="s">
        <v>504</v>
      </c>
      <c r="C111" s="119" t="s">
        <v>169</v>
      </c>
      <c r="D111" s="85" t="s">
        <v>839</v>
      </c>
      <c r="E111" s="85" t="s">
        <v>698</v>
      </c>
      <c r="F111" s="85" t="s">
        <v>840</v>
      </c>
    </row>
    <row r="112" spans="1:7" ht="56.25" customHeight="1" x14ac:dyDescent="0.2">
      <c r="A112" s="116">
        <f t="shared" si="0"/>
        <v>110</v>
      </c>
      <c r="B112" s="131" t="s">
        <v>528</v>
      </c>
      <c r="C112" s="119" t="s">
        <v>169</v>
      </c>
      <c r="D112" s="85" t="s">
        <v>189</v>
      </c>
      <c r="E112" s="85" t="s">
        <v>698</v>
      </c>
      <c r="F112" s="85" t="s">
        <v>840</v>
      </c>
    </row>
    <row r="113" spans="1:6" ht="56.25" customHeight="1" x14ac:dyDescent="0.2">
      <c r="A113" s="116">
        <f t="shared" si="0"/>
        <v>111</v>
      </c>
      <c r="B113" s="131" t="s">
        <v>811</v>
      </c>
      <c r="C113" s="119" t="s">
        <v>169</v>
      </c>
      <c r="D113" s="85" t="s">
        <v>841</v>
      </c>
      <c r="E113" s="85" t="s">
        <v>698</v>
      </c>
      <c r="F113" s="85" t="s">
        <v>842</v>
      </c>
    </row>
    <row r="114" spans="1:6" ht="56.25" customHeight="1" x14ac:dyDescent="0.2">
      <c r="A114" s="116">
        <f t="shared" si="0"/>
        <v>112</v>
      </c>
      <c r="B114" s="131" t="s">
        <v>812</v>
      </c>
      <c r="C114" s="119" t="s">
        <v>169</v>
      </c>
      <c r="D114" s="85" t="s">
        <v>843</v>
      </c>
      <c r="E114" s="85" t="s">
        <v>698</v>
      </c>
      <c r="F114" s="85" t="s">
        <v>844</v>
      </c>
    </row>
    <row r="115" spans="1:6" ht="56.25" customHeight="1" x14ac:dyDescent="0.2">
      <c r="A115" s="116">
        <f t="shared" si="0"/>
        <v>113</v>
      </c>
      <c r="B115" s="131" t="s">
        <v>813</v>
      </c>
      <c r="C115" s="119" t="s">
        <v>169</v>
      </c>
      <c r="D115" s="85" t="s">
        <v>34</v>
      </c>
      <c r="E115" s="85" t="s">
        <v>698</v>
      </c>
      <c r="F115" s="85" t="s">
        <v>845</v>
      </c>
    </row>
    <row r="116" spans="1:6" ht="56.25" customHeight="1" x14ac:dyDescent="0.2">
      <c r="A116" s="116">
        <f t="shared" si="0"/>
        <v>114</v>
      </c>
      <c r="B116" s="131" t="s">
        <v>814</v>
      </c>
      <c r="C116" s="119" t="s">
        <v>169</v>
      </c>
      <c r="D116" s="85" t="s">
        <v>701</v>
      </c>
      <c r="E116" s="85" t="s">
        <v>562</v>
      </c>
      <c r="F116" s="85" t="s">
        <v>114</v>
      </c>
    </row>
    <row r="117" spans="1:6" ht="56.25" customHeight="1" x14ac:dyDescent="0.2">
      <c r="A117" s="116">
        <f t="shared" si="0"/>
        <v>115</v>
      </c>
      <c r="B117" s="131" t="s">
        <v>815</v>
      </c>
      <c r="C117" s="119" t="s">
        <v>169</v>
      </c>
      <c r="D117" s="85" t="s">
        <v>846</v>
      </c>
      <c r="E117" s="85" t="s">
        <v>698</v>
      </c>
      <c r="F117" s="85" t="s">
        <v>847</v>
      </c>
    </row>
    <row r="118" spans="1:6" ht="56.25" customHeight="1" x14ac:dyDescent="0.2">
      <c r="A118" s="116">
        <f t="shared" si="0"/>
        <v>116</v>
      </c>
      <c r="B118" s="131" t="s">
        <v>816</v>
      </c>
      <c r="C118" s="119" t="s">
        <v>169</v>
      </c>
      <c r="D118" s="85" t="s">
        <v>611</v>
      </c>
      <c r="E118" s="85" t="s">
        <v>848</v>
      </c>
      <c r="F118" s="85" t="s">
        <v>840</v>
      </c>
    </row>
    <row r="119" spans="1:6" ht="43.5" customHeight="1" x14ac:dyDescent="0.2">
      <c r="A119" s="116">
        <f t="shared" si="0"/>
        <v>117</v>
      </c>
      <c r="B119" s="131" t="s">
        <v>817</v>
      </c>
      <c r="C119" s="119" t="s">
        <v>169</v>
      </c>
      <c r="D119" s="117" t="s">
        <v>180</v>
      </c>
      <c r="E119" s="117" t="s">
        <v>526</v>
      </c>
      <c r="F119" s="117" t="s">
        <v>525</v>
      </c>
    </row>
    <row r="120" spans="1:6" ht="51.75" customHeight="1" x14ac:dyDescent="0.2">
      <c r="A120" s="116">
        <f t="shared" si="0"/>
        <v>118</v>
      </c>
      <c r="B120" s="131" t="s">
        <v>818</v>
      </c>
      <c r="C120" s="119" t="s">
        <v>169</v>
      </c>
      <c r="D120" s="117" t="s">
        <v>182</v>
      </c>
      <c r="E120" s="117" t="s">
        <v>183</v>
      </c>
      <c r="F120" s="117" t="s">
        <v>184</v>
      </c>
    </row>
    <row r="121" spans="1:6" ht="51" customHeight="1" x14ac:dyDescent="0.2">
      <c r="A121" s="116">
        <f t="shared" si="0"/>
        <v>119</v>
      </c>
      <c r="B121" s="131" t="s">
        <v>819</v>
      </c>
      <c r="C121" s="119" t="s">
        <v>169</v>
      </c>
      <c r="D121" s="117" t="s">
        <v>186</v>
      </c>
      <c r="E121" s="117" t="s">
        <v>187</v>
      </c>
      <c r="F121" s="117" t="s">
        <v>184</v>
      </c>
    </row>
    <row r="122" spans="1:6" ht="38.25" customHeight="1" x14ac:dyDescent="0.2">
      <c r="A122" s="116">
        <f t="shared" si="0"/>
        <v>120</v>
      </c>
      <c r="B122" s="131" t="s">
        <v>820</v>
      </c>
      <c r="C122" s="119" t="s">
        <v>169</v>
      </c>
      <c r="D122" s="117" t="s">
        <v>189</v>
      </c>
      <c r="E122" s="117" t="s">
        <v>190</v>
      </c>
      <c r="F122" s="117" t="s">
        <v>191</v>
      </c>
    </row>
    <row r="123" spans="1:6" ht="43.5" customHeight="1" x14ac:dyDescent="0.2">
      <c r="A123" s="116">
        <f t="shared" si="0"/>
        <v>121</v>
      </c>
      <c r="B123" s="131" t="s">
        <v>821</v>
      </c>
      <c r="C123" s="119" t="s">
        <v>169</v>
      </c>
      <c r="D123" s="117" t="s">
        <v>193</v>
      </c>
      <c r="E123" s="117" t="s">
        <v>194</v>
      </c>
      <c r="F123" s="117" t="s">
        <v>527</v>
      </c>
    </row>
    <row r="124" spans="1:6" ht="54.75" customHeight="1" x14ac:dyDescent="0.2">
      <c r="A124" s="116">
        <f t="shared" si="0"/>
        <v>122</v>
      </c>
      <c r="B124" s="131" t="s">
        <v>822</v>
      </c>
      <c r="C124" s="119" t="s">
        <v>169</v>
      </c>
      <c r="D124" s="117" t="s">
        <v>196</v>
      </c>
      <c r="E124" s="117" t="s">
        <v>197</v>
      </c>
      <c r="F124" s="117" t="s">
        <v>519</v>
      </c>
    </row>
    <row r="125" spans="1:6" ht="54.75" customHeight="1" x14ac:dyDescent="0.2">
      <c r="A125" s="116">
        <f t="shared" si="0"/>
        <v>123</v>
      </c>
      <c r="B125" s="131" t="s">
        <v>823</v>
      </c>
      <c r="C125" s="119" t="s">
        <v>169</v>
      </c>
      <c r="D125" s="85" t="s">
        <v>843</v>
      </c>
      <c r="E125" s="85" t="s">
        <v>698</v>
      </c>
      <c r="F125" s="85" t="s">
        <v>844</v>
      </c>
    </row>
    <row r="126" spans="1:6" ht="54.75" customHeight="1" x14ac:dyDescent="0.2">
      <c r="A126" s="116">
        <f t="shared" si="0"/>
        <v>124</v>
      </c>
      <c r="B126" s="131" t="s">
        <v>824</v>
      </c>
      <c r="C126" s="119" t="s">
        <v>169</v>
      </c>
      <c r="D126" s="85" t="s">
        <v>34</v>
      </c>
      <c r="E126" s="85" t="s">
        <v>698</v>
      </c>
      <c r="F126" s="85" t="s">
        <v>845</v>
      </c>
    </row>
    <row r="127" spans="1:6" ht="54.75" customHeight="1" x14ac:dyDescent="0.2">
      <c r="A127" s="116">
        <f t="shared" si="0"/>
        <v>125</v>
      </c>
      <c r="B127" s="131" t="s">
        <v>825</v>
      </c>
      <c r="C127" s="119" t="s">
        <v>169</v>
      </c>
      <c r="D127" s="85" t="s">
        <v>701</v>
      </c>
      <c r="E127" s="85" t="s">
        <v>562</v>
      </c>
      <c r="F127" s="85" t="s">
        <v>114</v>
      </c>
    </row>
    <row r="128" spans="1:6" ht="54.75" customHeight="1" x14ac:dyDescent="0.2">
      <c r="A128" s="116">
        <f t="shared" si="0"/>
        <v>126</v>
      </c>
      <c r="B128" s="131" t="s">
        <v>849</v>
      </c>
      <c r="C128" s="119" t="s">
        <v>169</v>
      </c>
      <c r="D128" s="85" t="s">
        <v>846</v>
      </c>
      <c r="E128" s="85" t="s">
        <v>698</v>
      </c>
      <c r="F128" s="85" t="s">
        <v>847</v>
      </c>
    </row>
    <row r="129" spans="1:6" ht="54.75" customHeight="1" x14ac:dyDescent="0.2">
      <c r="A129" s="116">
        <f t="shared" si="0"/>
        <v>127</v>
      </c>
      <c r="B129" s="131" t="s">
        <v>850</v>
      </c>
      <c r="C129" s="119" t="s">
        <v>169</v>
      </c>
      <c r="D129" s="85" t="s">
        <v>611</v>
      </c>
      <c r="E129" s="85" t="s">
        <v>848</v>
      </c>
      <c r="F129" s="85" t="s">
        <v>840</v>
      </c>
    </row>
    <row r="130" spans="1:6" ht="31.5" customHeight="1" x14ac:dyDescent="0.2">
      <c r="A130" s="116">
        <f t="shared" si="0"/>
        <v>128</v>
      </c>
      <c r="B130" s="131" t="s">
        <v>851</v>
      </c>
      <c r="C130" s="119" t="s">
        <v>169</v>
      </c>
      <c r="D130" s="117" t="s">
        <v>199</v>
      </c>
      <c r="E130" s="117" t="s">
        <v>200</v>
      </c>
      <c r="F130" s="117" t="s">
        <v>510</v>
      </c>
    </row>
    <row r="131" spans="1:6" ht="31.5" customHeight="1" x14ac:dyDescent="0.2">
      <c r="A131" s="116">
        <f t="shared" si="0"/>
        <v>129</v>
      </c>
      <c r="B131" s="132" t="s">
        <v>884</v>
      </c>
      <c r="C131" s="133" t="s">
        <v>885</v>
      </c>
      <c r="D131" s="85" t="s">
        <v>886</v>
      </c>
      <c r="E131" s="85" t="s">
        <v>628</v>
      </c>
      <c r="F131" s="85" t="s">
        <v>114</v>
      </c>
    </row>
    <row r="132" spans="1:6" ht="38.25" customHeight="1" x14ac:dyDescent="0.2">
      <c r="A132" s="116">
        <f t="shared" si="0"/>
        <v>130</v>
      </c>
      <c r="B132" s="134" t="s">
        <v>201</v>
      </c>
      <c r="C132" s="120" t="s">
        <v>202</v>
      </c>
      <c r="D132" s="117" t="s">
        <v>203</v>
      </c>
      <c r="E132" s="117" t="s">
        <v>204</v>
      </c>
      <c r="F132" s="117" t="s">
        <v>205</v>
      </c>
    </row>
    <row r="133" spans="1:6" ht="36" customHeight="1" x14ac:dyDescent="0.2">
      <c r="A133" s="116">
        <f t="shared" si="0"/>
        <v>131</v>
      </c>
      <c r="B133" s="134" t="s">
        <v>206</v>
      </c>
      <c r="C133" s="120" t="s">
        <v>202</v>
      </c>
      <c r="D133" s="117" t="s">
        <v>203</v>
      </c>
      <c r="E133" s="117" t="s">
        <v>254</v>
      </c>
      <c r="F133" s="117" t="s">
        <v>207</v>
      </c>
    </row>
    <row r="134" spans="1:6" ht="62.25" customHeight="1" x14ac:dyDescent="0.2">
      <c r="A134" s="116">
        <f t="shared" si="0"/>
        <v>132</v>
      </c>
      <c r="B134" s="134" t="s">
        <v>208</v>
      </c>
      <c r="C134" s="120" t="s">
        <v>202</v>
      </c>
      <c r="D134" s="117" t="s">
        <v>203</v>
      </c>
      <c r="E134" s="117" t="s">
        <v>209</v>
      </c>
      <c r="F134" s="117" t="s">
        <v>210</v>
      </c>
    </row>
    <row r="135" spans="1:6" ht="27" customHeight="1" x14ac:dyDescent="0.2">
      <c r="A135" s="116">
        <f t="shared" si="0"/>
        <v>133</v>
      </c>
      <c r="B135" s="134" t="s">
        <v>211</v>
      </c>
      <c r="C135" s="120" t="s">
        <v>202</v>
      </c>
      <c r="D135" s="85" t="s">
        <v>796</v>
      </c>
      <c r="E135" s="85" t="s">
        <v>797</v>
      </c>
      <c r="F135" s="85" t="s">
        <v>798</v>
      </c>
    </row>
    <row r="136" spans="1:6" ht="24" customHeight="1" x14ac:dyDescent="0.2">
      <c r="A136" s="116">
        <f t="shared" si="0"/>
        <v>134</v>
      </c>
      <c r="B136" s="134" t="s">
        <v>214</v>
      </c>
      <c r="C136" s="120" t="s">
        <v>202</v>
      </c>
      <c r="D136" s="85" t="s">
        <v>799</v>
      </c>
      <c r="E136" s="85" t="s">
        <v>800</v>
      </c>
      <c r="F136" s="85" t="s">
        <v>801</v>
      </c>
    </row>
    <row r="137" spans="1:6" ht="42" customHeight="1" x14ac:dyDescent="0.2">
      <c r="A137" s="116">
        <f t="shared" si="0"/>
        <v>135</v>
      </c>
      <c r="B137" s="134" t="s">
        <v>506</v>
      </c>
      <c r="C137" s="120" t="s">
        <v>202</v>
      </c>
      <c r="D137" s="85" t="s">
        <v>802</v>
      </c>
      <c r="E137" s="85" t="s">
        <v>803</v>
      </c>
      <c r="F137" s="85" t="s">
        <v>804</v>
      </c>
    </row>
    <row r="138" spans="1:6" ht="24" customHeight="1" x14ac:dyDescent="0.2">
      <c r="A138" s="116">
        <f t="shared" si="0"/>
        <v>136</v>
      </c>
      <c r="B138" s="134" t="s">
        <v>790</v>
      </c>
      <c r="C138" s="120" t="s">
        <v>202</v>
      </c>
      <c r="D138" s="85" t="s">
        <v>805</v>
      </c>
      <c r="E138" s="85" t="s">
        <v>806</v>
      </c>
      <c r="F138" s="85" t="s">
        <v>807</v>
      </c>
    </row>
    <row r="139" spans="1:6" ht="23.25" customHeight="1" x14ac:dyDescent="0.2">
      <c r="A139" s="116">
        <f t="shared" si="0"/>
        <v>137</v>
      </c>
      <c r="B139" s="134" t="s">
        <v>791</v>
      </c>
      <c r="C139" s="120" t="s">
        <v>202</v>
      </c>
      <c r="D139" s="85" t="s">
        <v>805</v>
      </c>
      <c r="E139" s="85" t="s">
        <v>806</v>
      </c>
      <c r="F139" s="85" t="s">
        <v>807</v>
      </c>
    </row>
    <row r="140" spans="1:6" ht="18.75" customHeight="1" x14ac:dyDescent="0.2">
      <c r="A140" s="116">
        <f t="shared" si="0"/>
        <v>138</v>
      </c>
      <c r="B140" s="134" t="s">
        <v>792</v>
      </c>
      <c r="C140" s="120" t="s">
        <v>202</v>
      </c>
      <c r="D140" s="85" t="s">
        <v>20</v>
      </c>
      <c r="E140" s="85" t="s">
        <v>808</v>
      </c>
      <c r="F140" s="85" t="s">
        <v>809</v>
      </c>
    </row>
    <row r="141" spans="1:6" ht="33.75" customHeight="1" x14ac:dyDescent="0.2">
      <c r="A141" s="116">
        <f t="shared" si="0"/>
        <v>139</v>
      </c>
      <c r="B141" s="134" t="s">
        <v>793</v>
      </c>
      <c r="C141" s="120" t="s">
        <v>202</v>
      </c>
      <c r="D141" s="117" t="s">
        <v>203</v>
      </c>
      <c r="E141" s="117" t="s">
        <v>212</v>
      </c>
      <c r="F141" s="117" t="s">
        <v>213</v>
      </c>
    </row>
    <row r="142" spans="1:6" ht="39" customHeight="1" x14ac:dyDescent="0.2">
      <c r="A142" s="116">
        <f t="shared" si="0"/>
        <v>140</v>
      </c>
      <c r="B142" s="134" t="s">
        <v>794</v>
      </c>
      <c r="C142" s="120" t="s">
        <v>202</v>
      </c>
      <c r="D142" s="117" t="s">
        <v>215</v>
      </c>
      <c r="E142" s="117" t="s">
        <v>216</v>
      </c>
      <c r="F142" s="117" t="s">
        <v>217</v>
      </c>
    </row>
    <row r="143" spans="1:6" ht="39" customHeight="1" x14ac:dyDescent="0.2">
      <c r="A143" s="116">
        <f t="shared" si="0"/>
        <v>141</v>
      </c>
      <c r="B143" s="134" t="s">
        <v>795</v>
      </c>
      <c r="C143" s="120" t="s">
        <v>810</v>
      </c>
      <c r="D143" s="117"/>
      <c r="E143" s="117"/>
      <c r="F143" s="117"/>
    </row>
    <row r="144" spans="1:6" ht="27" customHeight="1" x14ac:dyDescent="0.2">
      <c r="A144" s="116">
        <f t="shared" si="0"/>
        <v>142</v>
      </c>
      <c r="B144" s="135" t="s">
        <v>218</v>
      </c>
      <c r="C144" s="123" t="s">
        <v>219</v>
      </c>
      <c r="D144" s="117" t="s">
        <v>255</v>
      </c>
      <c r="E144" s="117" t="s">
        <v>220</v>
      </c>
      <c r="F144" s="117" t="s">
        <v>256</v>
      </c>
    </row>
    <row r="145" spans="1:6" ht="27" customHeight="1" x14ac:dyDescent="0.2">
      <c r="A145" s="116">
        <f t="shared" si="0"/>
        <v>143</v>
      </c>
      <c r="B145" s="135" t="s">
        <v>221</v>
      </c>
      <c r="C145" s="123" t="s">
        <v>219</v>
      </c>
      <c r="D145" s="117" t="s">
        <v>539</v>
      </c>
      <c r="E145" s="117" t="s">
        <v>222</v>
      </c>
      <c r="F145" s="117" t="s">
        <v>223</v>
      </c>
    </row>
    <row r="146" spans="1:6" ht="27" customHeight="1" x14ac:dyDescent="0.2">
      <c r="A146" s="116">
        <f t="shared" si="0"/>
        <v>144</v>
      </c>
      <c r="B146" s="135" t="s">
        <v>257</v>
      </c>
      <c r="C146" s="123" t="s">
        <v>219</v>
      </c>
      <c r="D146" s="85" t="s">
        <v>729</v>
      </c>
      <c r="E146" s="85" t="s">
        <v>730</v>
      </c>
      <c r="F146" s="85" t="s">
        <v>731</v>
      </c>
    </row>
    <row r="147" spans="1:6" ht="27" customHeight="1" x14ac:dyDescent="0.2">
      <c r="A147" s="116">
        <f t="shared" ref="A147:A149" si="6">A146+1</f>
        <v>145</v>
      </c>
      <c r="B147" s="135" t="s">
        <v>727</v>
      </c>
      <c r="C147" s="123" t="s">
        <v>219</v>
      </c>
      <c r="D147" s="85" t="s">
        <v>732</v>
      </c>
      <c r="E147" s="85" t="s">
        <v>562</v>
      </c>
      <c r="F147" s="85" t="s">
        <v>731</v>
      </c>
    </row>
    <row r="148" spans="1:6" ht="27" customHeight="1" x14ac:dyDescent="0.2">
      <c r="A148" s="116">
        <f t="shared" si="6"/>
        <v>146</v>
      </c>
      <c r="B148" s="135" t="s">
        <v>728</v>
      </c>
      <c r="C148" s="123" t="s">
        <v>219</v>
      </c>
      <c r="D148" s="85" t="s">
        <v>733</v>
      </c>
      <c r="E148" s="85" t="s">
        <v>562</v>
      </c>
      <c r="F148" s="85" t="s">
        <v>734</v>
      </c>
    </row>
    <row r="149" spans="1:6" ht="40.5" customHeight="1" x14ac:dyDescent="0.2">
      <c r="A149" s="116">
        <f t="shared" si="6"/>
        <v>147</v>
      </c>
      <c r="B149" s="135" t="s">
        <v>257</v>
      </c>
      <c r="C149" s="123" t="s">
        <v>219</v>
      </c>
      <c r="D149" s="117" t="s">
        <v>258</v>
      </c>
      <c r="E149" s="117" t="s">
        <v>511</v>
      </c>
      <c r="F149" s="117" t="s">
        <v>259</v>
      </c>
    </row>
    <row r="150" spans="1:6" ht="57.75" customHeight="1" x14ac:dyDescent="0.2">
      <c r="A150" s="116">
        <f t="shared" ref="A150:A193" si="7">A149+1</f>
        <v>148</v>
      </c>
      <c r="B150" s="136" t="s">
        <v>224</v>
      </c>
      <c r="C150" s="121" t="s">
        <v>225</v>
      </c>
      <c r="D150" s="117" t="s">
        <v>226</v>
      </c>
      <c r="E150" s="117" t="s">
        <v>227</v>
      </c>
      <c r="F150" s="117" t="s">
        <v>512</v>
      </c>
    </row>
    <row r="151" spans="1:6" ht="36" customHeight="1" x14ac:dyDescent="0.2">
      <c r="A151" s="116">
        <f t="shared" si="7"/>
        <v>149</v>
      </c>
      <c r="B151" s="136" t="s">
        <v>228</v>
      </c>
      <c r="C151" s="121" t="s">
        <v>225</v>
      </c>
      <c r="D151" s="85" t="s">
        <v>746</v>
      </c>
      <c r="E151" s="85" t="s">
        <v>747</v>
      </c>
      <c r="F151" s="85" t="s">
        <v>748</v>
      </c>
    </row>
    <row r="152" spans="1:6" ht="43.5" customHeight="1" x14ac:dyDescent="0.2">
      <c r="A152" s="116">
        <f t="shared" si="7"/>
        <v>150</v>
      </c>
      <c r="B152" s="136" t="s">
        <v>232</v>
      </c>
      <c r="C152" s="121" t="s">
        <v>225</v>
      </c>
      <c r="D152" s="85" t="s">
        <v>749</v>
      </c>
      <c r="E152" s="85" t="s">
        <v>747</v>
      </c>
      <c r="F152" s="85" t="s">
        <v>750</v>
      </c>
    </row>
    <row r="153" spans="1:6" ht="42" customHeight="1" x14ac:dyDescent="0.2">
      <c r="A153" s="116">
        <f t="shared" si="7"/>
        <v>151</v>
      </c>
      <c r="B153" s="136" t="s">
        <v>235</v>
      </c>
      <c r="C153" s="121" t="s">
        <v>225</v>
      </c>
      <c r="D153" s="85" t="s">
        <v>751</v>
      </c>
      <c r="E153" s="85" t="s">
        <v>747</v>
      </c>
      <c r="F153" s="85" t="s">
        <v>752</v>
      </c>
    </row>
    <row r="154" spans="1:6" ht="36.75" customHeight="1" x14ac:dyDescent="0.2">
      <c r="A154" s="116">
        <f t="shared" si="7"/>
        <v>152</v>
      </c>
      <c r="B154" s="136" t="s">
        <v>262</v>
      </c>
      <c r="C154" s="121" t="s">
        <v>225</v>
      </c>
      <c r="D154" s="85" t="s">
        <v>753</v>
      </c>
      <c r="E154" s="85" t="s">
        <v>747</v>
      </c>
      <c r="F154" s="85" t="s">
        <v>754</v>
      </c>
    </row>
    <row r="155" spans="1:6" ht="21.75" customHeight="1" x14ac:dyDescent="0.2">
      <c r="A155" s="116">
        <f t="shared" si="7"/>
        <v>153</v>
      </c>
      <c r="B155" s="136" t="s">
        <v>264</v>
      </c>
      <c r="C155" s="121" t="s">
        <v>225</v>
      </c>
      <c r="D155" s="85" t="s">
        <v>755</v>
      </c>
      <c r="E155" s="85" t="s">
        <v>747</v>
      </c>
      <c r="F155" s="85" t="s">
        <v>754</v>
      </c>
    </row>
    <row r="156" spans="1:6" ht="30.75" customHeight="1" x14ac:dyDescent="0.2">
      <c r="A156" s="116">
        <f t="shared" si="7"/>
        <v>154</v>
      </c>
      <c r="B156" s="136" t="s">
        <v>267</v>
      </c>
      <c r="C156" s="121" t="s">
        <v>225</v>
      </c>
      <c r="D156" s="85" t="s">
        <v>756</v>
      </c>
      <c r="E156" s="85" t="s">
        <v>747</v>
      </c>
      <c r="F156" s="85" t="s">
        <v>754</v>
      </c>
    </row>
    <row r="157" spans="1:6" ht="32.25" customHeight="1" x14ac:dyDescent="0.2">
      <c r="A157" s="116">
        <f t="shared" si="7"/>
        <v>155</v>
      </c>
      <c r="B157" s="136" t="s">
        <v>529</v>
      </c>
      <c r="C157" s="121" t="s">
        <v>225</v>
      </c>
      <c r="D157" s="85" t="s">
        <v>757</v>
      </c>
      <c r="E157" s="85" t="s">
        <v>747</v>
      </c>
      <c r="F157" s="85" t="s">
        <v>758</v>
      </c>
    </row>
    <row r="158" spans="1:6" ht="22.5" customHeight="1" x14ac:dyDescent="0.2">
      <c r="A158" s="116">
        <f t="shared" si="7"/>
        <v>156</v>
      </c>
      <c r="B158" s="136" t="s">
        <v>735</v>
      </c>
      <c r="C158" s="121" t="s">
        <v>225</v>
      </c>
      <c r="D158" s="85" t="s">
        <v>759</v>
      </c>
      <c r="E158" s="85" t="s">
        <v>747</v>
      </c>
      <c r="F158" s="85" t="s">
        <v>760</v>
      </c>
    </row>
    <row r="159" spans="1:6" ht="20.25" customHeight="1" x14ac:dyDescent="0.2">
      <c r="A159" s="116">
        <f t="shared" si="7"/>
        <v>157</v>
      </c>
      <c r="B159" s="136" t="s">
        <v>736</v>
      </c>
      <c r="C159" s="121" t="s">
        <v>225</v>
      </c>
      <c r="D159" s="85" t="s">
        <v>761</v>
      </c>
      <c r="E159" s="85" t="s">
        <v>747</v>
      </c>
      <c r="F159" s="85" t="s">
        <v>762</v>
      </c>
    </row>
    <row r="160" spans="1:6" ht="36" customHeight="1" x14ac:dyDescent="0.2">
      <c r="A160" s="116">
        <f t="shared" si="7"/>
        <v>158</v>
      </c>
      <c r="B160" s="136" t="s">
        <v>737</v>
      </c>
      <c r="C160" s="121" t="s">
        <v>225</v>
      </c>
      <c r="D160" s="85" t="s">
        <v>763</v>
      </c>
      <c r="E160" s="85" t="s">
        <v>747</v>
      </c>
      <c r="F160" s="85" t="s">
        <v>760</v>
      </c>
    </row>
    <row r="161" spans="1:6" ht="36" customHeight="1" x14ac:dyDescent="0.2">
      <c r="A161" s="116">
        <f t="shared" si="7"/>
        <v>159</v>
      </c>
      <c r="B161" s="136" t="s">
        <v>738</v>
      </c>
      <c r="C161" s="121" t="s">
        <v>225</v>
      </c>
      <c r="D161" s="85" t="s">
        <v>233</v>
      </c>
      <c r="E161" s="85" t="s">
        <v>747</v>
      </c>
      <c r="F161" s="85" t="s">
        <v>764</v>
      </c>
    </row>
    <row r="162" spans="1:6" ht="44.25" customHeight="1" x14ac:dyDescent="0.2">
      <c r="A162" s="116">
        <f t="shared" si="7"/>
        <v>160</v>
      </c>
      <c r="B162" s="136" t="s">
        <v>739</v>
      </c>
      <c r="C162" s="121" t="s">
        <v>225</v>
      </c>
      <c r="D162" s="117" t="s">
        <v>229</v>
      </c>
      <c r="E162" s="117" t="s">
        <v>230</v>
      </c>
      <c r="F162" s="117" t="s">
        <v>231</v>
      </c>
    </row>
    <row r="163" spans="1:6" ht="38.25" customHeight="1" x14ac:dyDescent="0.2">
      <c r="A163" s="116">
        <f t="shared" si="7"/>
        <v>161</v>
      </c>
      <c r="B163" s="136" t="s">
        <v>740</v>
      </c>
      <c r="C163" s="121" t="s">
        <v>225</v>
      </c>
      <c r="D163" s="117" t="s">
        <v>233</v>
      </c>
      <c r="E163" s="117" t="s">
        <v>234</v>
      </c>
      <c r="F163" s="117" t="s">
        <v>231</v>
      </c>
    </row>
    <row r="164" spans="1:6" ht="57" customHeight="1" x14ac:dyDescent="0.2">
      <c r="A164" s="116">
        <f t="shared" si="7"/>
        <v>162</v>
      </c>
      <c r="B164" s="136" t="s">
        <v>741</v>
      </c>
      <c r="C164" s="121" t="s">
        <v>225</v>
      </c>
      <c r="D164" s="117" t="s">
        <v>260</v>
      </c>
      <c r="E164" s="117" t="s">
        <v>261</v>
      </c>
      <c r="F164" s="117" t="s">
        <v>231</v>
      </c>
    </row>
    <row r="165" spans="1:6" ht="47.25" customHeight="1" x14ac:dyDescent="0.2">
      <c r="A165" s="116">
        <f t="shared" si="7"/>
        <v>163</v>
      </c>
      <c r="B165" s="136" t="s">
        <v>742</v>
      </c>
      <c r="C165" s="121" t="s">
        <v>225</v>
      </c>
      <c r="D165" s="117" t="s">
        <v>263</v>
      </c>
      <c r="E165" s="117" t="s">
        <v>530</v>
      </c>
      <c r="F165" s="117" t="s">
        <v>513</v>
      </c>
    </row>
    <row r="166" spans="1:6" ht="47.25" customHeight="1" x14ac:dyDescent="0.2">
      <c r="A166" s="116">
        <f t="shared" si="7"/>
        <v>164</v>
      </c>
      <c r="B166" s="136" t="s">
        <v>743</v>
      </c>
      <c r="C166" s="121" t="s">
        <v>225</v>
      </c>
      <c r="D166" s="117" t="s">
        <v>265</v>
      </c>
      <c r="E166" s="117" t="s">
        <v>266</v>
      </c>
      <c r="F166" s="117" t="s">
        <v>514</v>
      </c>
    </row>
    <row r="167" spans="1:6" ht="47.25" customHeight="1" x14ac:dyDescent="0.2">
      <c r="A167" s="116">
        <f t="shared" si="7"/>
        <v>165</v>
      </c>
      <c r="B167" s="136" t="s">
        <v>744</v>
      </c>
      <c r="C167" s="121" t="s">
        <v>225</v>
      </c>
      <c r="D167" s="117" t="s">
        <v>268</v>
      </c>
      <c r="E167" s="117" t="s">
        <v>269</v>
      </c>
      <c r="F167" s="117" t="s">
        <v>270</v>
      </c>
    </row>
    <row r="168" spans="1:6" ht="44.25" customHeight="1" x14ac:dyDescent="0.2">
      <c r="A168" s="116">
        <f>A167+1</f>
        <v>166</v>
      </c>
      <c r="B168" s="136" t="s">
        <v>745</v>
      </c>
      <c r="C168" s="121" t="s">
        <v>225</v>
      </c>
      <c r="D168" s="117" t="s">
        <v>531</v>
      </c>
      <c r="E168" s="117" t="s">
        <v>532</v>
      </c>
      <c r="F168" s="117" t="s">
        <v>533</v>
      </c>
    </row>
    <row r="169" spans="1:6" ht="54.75" customHeight="1" x14ac:dyDescent="0.2">
      <c r="A169" s="116">
        <f t="shared" si="7"/>
        <v>167</v>
      </c>
      <c r="B169" s="130" t="s">
        <v>236</v>
      </c>
      <c r="C169" s="128" t="s">
        <v>237</v>
      </c>
      <c r="D169" s="117" t="s">
        <v>537</v>
      </c>
      <c r="E169" s="117" t="s">
        <v>238</v>
      </c>
      <c r="F169" s="117" t="s">
        <v>536</v>
      </c>
    </row>
    <row r="170" spans="1:6" ht="29.25" customHeight="1" x14ac:dyDescent="0.2">
      <c r="A170" s="116">
        <f t="shared" si="7"/>
        <v>168</v>
      </c>
      <c r="B170" s="130" t="s">
        <v>239</v>
      </c>
      <c r="C170" s="128" t="s">
        <v>237</v>
      </c>
      <c r="D170" s="85" t="s">
        <v>775</v>
      </c>
      <c r="E170" s="85" t="s">
        <v>776</v>
      </c>
      <c r="F170" s="85" t="s">
        <v>777</v>
      </c>
    </row>
    <row r="171" spans="1:6" ht="27" customHeight="1" x14ac:dyDescent="0.2">
      <c r="A171" s="116">
        <f t="shared" si="7"/>
        <v>169</v>
      </c>
      <c r="B171" s="130" t="s">
        <v>507</v>
      </c>
      <c r="C171" s="128" t="s">
        <v>237</v>
      </c>
      <c r="D171" s="85" t="s">
        <v>780</v>
      </c>
      <c r="E171" s="85" t="s">
        <v>776</v>
      </c>
      <c r="F171" s="85" t="s">
        <v>778</v>
      </c>
    </row>
    <row r="172" spans="1:6" ht="48.75" customHeight="1" x14ac:dyDescent="0.2">
      <c r="A172" s="116">
        <f t="shared" si="7"/>
        <v>170</v>
      </c>
      <c r="B172" s="130" t="s">
        <v>765</v>
      </c>
      <c r="C172" s="128" t="s">
        <v>237</v>
      </c>
      <c r="D172" s="85" t="s">
        <v>779</v>
      </c>
      <c r="E172" s="85" t="s">
        <v>776</v>
      </c>
      <c r="F172" s="85" t="s">
        <v>781</v>
      </c>
    </row>
    <row r="173" spans="1:6" ht="50.25" customHeight="1" x14ac:dyDescent="0.2">
      <c r="A173" s="116">
        <f t="shared" si="7"/>
        <v>171</v>
      </c>
      <c r="B173" s="130" t="s">
        <v>766</v>
      </c>
      <c r="C173" s="128" t="s">
        <v>237</v>
      </c>
      <c r="D173" s="85" t="s">
        <v>782</v>
      </c>
      <c r="E173" s="85" t="s">
        <v>776</v>
      </c>
      <c r="F173" s="85" t="s">
        <v>781</v>
      </c>
    </row>
    <row r="174" spans="1:6" ht="45" customHeight="1" x14ac:dyDescent="0.2">
      <c r="A174" s="116">
        <f t="shared" si="7"/>
        <v>172</v>
      </c>
      <c r="B174" s="130" t="s">
        <v>767</v>
      </c>
      <c r="C174" s="128" t="s">
        <v>237</v>
      </c>
      <c r="D174" s="85" t="s">
        <v>783</v>
      </c>
      <c r="E174" s="85" t="s">
        <v>776</v>
      </c>
      <c r="F174" s="85" t="s">
        <v>778</v>
      </c>
    </row>
    <row r="175" spans="1:6" ht="54.75" customHeight="1" x14ac:dyDescent="0.2">
      <c r="A175" s="116">
        <f t="shared" si="7"/>
        <v>173</v>
      </c>
      <c r="B175" s="130" t="s">
        <v>768</v>
      </c>
      <c r="C175" s="128" t="s">
        <v>237</v>
      </c>
      <c r="D175" s="85" t="s">
        <v>784</v>
      </c>
      <c r="E175" s="85" t="s">
        <v>776</v>
      </c>
      <c r="F175" s="85" t="s">
        <v>781</v>
      </c>
    </row>
    <row r="176" spans="1:6" ht="39.75" customHeight="1" x14ac:dyDescent="0.2">
      <c r="A176" s="116">
        <f t="shared" si="7"/>
        <v>174</v>
      </c>
      <c r="B176" s="130" t="s">
        <v>769</v>
      </c>
      <c r="C176" s="128" t="s">
        <v>237</v>
      </c>
      <c r="D176" s="85" t="s">
        <v>785</v>
      </c>
      <c r="E176" s="85" t="s">
        <v>776</v>
      </c>
      <c r="F176" s="85" t="s">
        <v>786</v>
      </c>
    </row>
    <row r="177" spans="1:6" ht="41.25" customHeight="1" x14ac:dyDescent="0.2">
      <c r="A177" s="116">
        <f t="shared" si="7"/>
        <v>175</v>
      </c>
      <c r="B177" s="130" t="s">
        <v>770</v>
      </c>
      <c r="C177" s="128" t="s">
        <v>237</v>
      </c>
      <c r="D177" s="85" t="s">
        <v>787</v>
      </c>
      <c r="E177" s="85" t="s">
        <v>776</v>
      </c>
      <c r="F177" s="85" t="s">
        <v>786</v>
      </c>
    </row>
    <row r="178" spans="1:6" ht="42.75" customHeight="1" x14ac:dyDescent="0.2">
      <c r="A178" s="116">
        <f t="shared" si="7"/>
        <v>176</v>
      </c>
      <c r="B178" s="130" t="s">
        <v>771</v>
      </c>
      <c r="C178" s="128" t="s">
        <v>237</v>
      </c>
      <c r="D178" s="85" t="s">
        <v>788</v>
      </c>
      <c r="E178" s="85" t="s">
        <v>776</v>
      </c>
      <c r="F178" s="85" t="s">
        <v>786</v>
      </c>
    </row>
    <row r="179" spans="1:6" ht="37.5" customHeight="1" x14ac:dyDescent="0.2">
      <c r="A179" s="116">
        <f t="shared" si="7"/>
        <v>177</v>
      </c>
      <c r="B179" s="130" t="s">
        <v>772</v>
      </c>
      <c r="C179" s="128" t="s">
        <v>237</v>
      </c>
      <c r="D179" s="85" t="s">
        <v>789</v>
      </c>
      <c r="E179" s="85" t="s">
        <v>776</v>
      </c>
      <c r="F179" s="85" t="s">
        <v>786</v>
      </c>
    </row>
    <row r="180" spans="1:6" ht="38.25" x14ac:dyDescent="0.2">
      <c r="A180" s="116">
        <f t="shared" si="7"/>
        <v>178</v>
      </c>
      <c r="B180" s="130" t="s">
        <v>773</v>
      </c>
      <c r="C180" s="128" t="s">
        <v>237</v>
      </c>
      <c r="D180" s="117" t="s">
        <v>515</v>
      </c>
      <c r="E180" s="117" t="s">
        <v>240</v>
      </c>
      <c r="F180" s="117" t="s">
        <v>508</v>
      </c>
    </row>
    <row r="181" spans="1:6" ht="32.25" customHeight="1" x14ac:dyDescent="0.2">
      <c r="A181" s="116">
        <f t="shared" si="7"/>
        <v>179</v>
      </c>
      <c r="B181" s="130" t="s">
        <v>774</v>
      </c>
      <c r="C181" s="128" t="s">
        <v>237</v>
      </c>
      <c r="D181" s="117" t="s">
        <v>534</v>
      </c>
      <c r="E181" s="117" t="s">
        <v>516</v>
      </c>
      <c r="F181" s="117" t="s">
        <v>535</v>
      </c>
    </row>
    <row r="182" spans="1:6" ht="21.75" customHeight="1" x14ac:dyDescent="0.2">
      <c r="A182" s="116">
        <f t="shared" si="7"/>
        <v>180</v>
      </c>
      <c r="B182" s="137" t="s">
        <v>852</v>
      </c>
      <c r="C182" s="122" t="s">
        <v>853</v>
      </c>
      <c r="D182" s="85" t="s">
        <v>859</v>
      </c>
      <c r="E182" s="85" t="s">
        <v>860</v>
      </c>
      <c r="F182" s="85" t="s">
        <v>861</v>
      </c>
    </row>
    <row r="183" spans="1:6" ht="21.75" customHeight="1" x14ac:dyDescent="0.2">
      <c r="A183" s="116">
        <f t="shared" si="7"/>
        <v>181</v>
      </c>
      <c r="B183" s="137" t="s">
        <v>854</v>
      </c>
      <c r="C183" s="122" t="s">
        <v>853</v>
      </c>
      <c r="D183" s="85" t="s">
        <v>862</v>
      </c>
      <c r="E183" s="85" t="s">
        <v>863</v>
      </c>
      <c r="F183" s="85" t="s">
        <v>861</v>
      </c>
    </row>
    <row r="184" spans="1:6" ht="21.75" customHeight="1" x14ac:dyDescent="0.2">
      <c r="A184" s="116">
        <f t="shared" si="7"/>
        <v>182</v>
      </c>
      <c r="B184" s="137" t="s">
        <v>855</v>
      </c>
      <c r="C184" s="122" t="s">
        <v>853</v>
      </c>
      <c r="D184" s="85" t="s">
        <v>864</v>
      </c>
      <c r="E184" s="85" t="s">
        <v>865</v>
      </c>
      <c r="F184" s="85" t="s">
        <v>861</v>
      </c>
    </row>
    <row r="185" spans="1:6" ht="21.75" customHeight="1" x14ac:dyDescent="0.2">
      <c r="A185" s="116">
        <f t="shared" si="7"/>
        <v>183</v>
      </c>
      <c r="B185" s="137" t="s">
        <v>856</v>
      </c>
      <c r="C185" s="122" t="s">
        <v>853</v>
      </c>
      <c r="D185" s="85" t="s">
        <v>866</v>
      </c>
      <c r="E185" s="85" t="s">
        <v>860</v>
      </c>
      <c r="F185" s="85" t="s">
        <v>861</v>
      </c>
    </row>
    <row r="186" spans="1:6" ht="21.75" customHeight="1" x14ac:dyDescent="0.2">
      <c r="A186" s="116">
        <f t="shared" si="7"/>
        <v>184</v>
      </c>
      <c r="B186" s="137" t="s">
        <v>857</v>
      </c>
      <c r="C186" s="122" t="s">
        <v>853</v>
      </c>
      <c r="D186" s="85" t="s">
        <v>867</v>
      </c>
      <c r="E186" s="85" t="s">
        <v>860</v>
      </c>
      <c r="F186" s="85" t="s">
        <v>861</v>
      </c>
    </row>
    <row r="187" spans="1:6" ht="21.75" customHeight="1" x14ac:dyDescent="0.2">
      <c r="A187" s="116">
        <f>A186+1</f>
        <v>185</v>
      </c>
      <c r="B187" s="137" t="s">
        <v>858</v>
      </c>
      <c r="C187" s="122" t="s">
        <v>853</v>
      </c>
      <c r="D187" s="85" t="s">
        <v>868</v>
      </c>
      <c r="E187" s="85" t="s">
        <v>628</v>
      </c>
      <c r="F187" s="85" t="s">
        <v>869</v>
      </c>
    </row>
    <row r="188" spans="1:6" ht="21.75" customHeight="1" x14ac:dyDescent="0.2">
      <c r="A188" s="116">
        <f>A187+1</f>
        <v>186</v>
      </c>
      <c r="B188" s="138" t="s">
        <v>870</v>
      </c>
      <c r="C188" s="139" t="s">
        <v>874</v>
      </c>
      <c r="D188" s="85" t="s">
        <v>875</v>
      </c>
      <c r="E188" s="85" t="s">
        <v>879</v>
      </c>
      <c r="F188" s="85" t="s">
        <v>882</v>
      </c>
    </row>
    <row r="189" spans="1:6" ht="21.75" customHeight="1" x14ac:dyDescent="0.2">
      <c r="A189" s="116">
        <f t="shared" ref="A189:A192" si="8">A188+1</f>
        <v>187</v>
      </c>
      <c r="B189" s="138" t="s">
        <v>871</v>
      </c>
      <c r="C189" s="139" t="s">
        <v>874</v>
      </c>
      <c r="D189" s="85" t="s">
        <v>876</v>
      </c>
      <c r="E189" s="85" t="s">
        <v>880</v>
      </c>
      <c r="F189" s="85" t="s">
        <v>861</v>
      </c>
    </row>
    <row r="190" spans="1:6" ht="21.75" customHeight="1" x14ac:dyDescent="0.2">
      <c r="A190" s="116">
        <f t="shared" si="8"/>
        <v>188</v>
      </c>
      <c r="B190" s="138" t="s">
        <v>872</v>
      </c>
      <c r="C190" s="139" t="s">
        <v>874</v>
      </c>
      <c r="D190" s="85" t="s">
        <v>877</v>
      </c>
      <c r="E190" s="85" t="s">
        <v>881</v>
      </c>
      <c r="F190" s="85" t="s">
        <v>883</v>
      </c>
    </row>
    <row r="191" spans="1:6" ht="21.75" customHeight="1" x14ac:dyDescent="0.2">
      <c r="A191" s="116">
        <f t="shared" si="8"/>
        <v>189</v>
      </c>
      <c r="B191" s="138" t="s">
        <v>873</v>
      </c>
      <c r="C191" s="139" t="s">
        <v>874</v>
      </c>
      <c r="D191" s="85" t="s">
        <v>878</v>
      </c>
      <c r="E191" s="85" t="s">
        <v>879</v>
      </c>
      <c r="F191" s="85" t="s">
        <v>882</v>
      </c>
    </row>
    <row r="192" spans="1:6" ht="27" customHeight="1" x14ac:dyDescent="0.2">
      <c r="A192" s="116">
        <f t="shared" si="8"/>
        <v>190</v>
      </c>
      <c r="B192" s="140" t="s">
        <v>241</v>
      </c>
      <c r="C192" s="141" t="s">
        <v>242</v>
      </c>
      <c r="D192" s="117" t="s">
        <v>243</v>
      </c>
      <c r="E192" s="117" t="s">
        <v>244</v>
      </c>
      <c r="F192" s="117" t="s">
        <v>51</v>
      </c>
    </row>
    <row r="193" spans="1:6" ht="27" customHeight="1" x14ac:dyDescent="0.2">
      <c r="A193" s="116">
        <f t="shared" si="7"/>
        <v>191</v>
      </c>
      <c r="B193" s="142" t="s">
        <v>245</v>
      </c>
      <c r="C193" s="118" t="s">
        <v>242</v>
      </c>
      <c r="D193" s="117" t="s">
        <v>246</v>
      </c>
      <c r="E193" s="117" t="s">
        <v>247</v>
      </c>
      <c r="F193" s="117" t="s">
        <v>248</v>
      </c>
    </row>
    <row r="194" spans="1:6" ht="27" customHeight="1" x14ac:dyDescent="0.2">
      <c r="A194" s="116">
        <f>A193+1</f>
        <v>192</v>
      </c>
      <c r="B194" s="140" t="s">
        <v>249</v>
      </c>
      <c r="C194" s="141" t="s">
        <v>242</v>
      </c>
      <c r="D194" s="117" t="s">
        <v>250</v>
      </c>
      <c r="E194" s="117" t="s">
        <v>251</v>
      </c>
      <c r="F194" s="117" t="s">
        <v>252</v>
      </c>
    </row>
    <row r="195" spans="1:6" x14ac:dyDescent="0.2">
      <c r="A195" s="85"/>
      <c r="B195" s="85"/>
      <c r="C195" s="85"/>
      <c r="D195" s="113"/>
      <c r="E195" s="113"/>
      <c r="F195" s="113"/>
    </row>
  </sheetData>
  <mergeCells count="1">
    <mergeCell ref="A1:F1"/>
  </mergeCells>
  <phoneticPr fontId="6" type="noConversion"/>
  <pageMargins left="0.35433070866141736" right="0.35433070866141736" top="0.98425196850393704" bottom="0.98425196850393704" header="0" footer="0"/>
  <pageSetup scale="75" orientation="portrait" r:id="rId1"/>
  <headerFooter alignWithMargins="0"/>
  <rowBreaks count="1" manualBreakCount="1">
    <brk id="166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I182"/>
  <sheetViews>
    <sheetView view="pageBreakPreview" zoomScaleNormal="115" zoomScaleSheetLayoutView="100" workbookViewId="0">
      <selection activeCell="B2" sqref="B2:I2"/>
    </sheetView>
  </sheetViews>
  <sheetFormatPr baseColWidth="10" defaultRowHeight="12.75" x14ac:dyDescent="0.2"/>
  <cols>
    <col min="1" max="1" width="5.42578125" style="1" customWidth="1"/>
    <col min="2" max="2" width="7.5703125" customWidth="1"/>
    <col min="3" max="3" width="16.140625" customWidth="1"/>
    <col min="4" max="4" width="16.5703125" customWidth="1"/>
    <col min="5" max="8" width="15.42578125" customWidth="1"/>
    <col min="9" max="9" width="24.85546875" customWidth="1"/>
  </cols>
  <sheetData>
    <row r="1" spans="2:9" x14ac:dyDescent="0.2">
      <c r="B1" s="1"/>
      <c r="C1" s="1"/>
      <c r="D1" s="1"/>
      <c r="E1" s="1"/>
      <c r="F1" s="1"/>
      <c r="G1" s="1"/>
      <c r="H1" s="1"/>
      <c r="I1" s="1"/>
    </row>
    <row r="2" spans="2:9" ht="16.5" customHeight="1" x14ac:dyDescent="0.2">
      <c r="B2" s="321" t="s">
        <v>293</v>
      </c>
      <c r="C2" s="321"/>
      <c r="D2" s="321"/>
      <c r="E2" s="321"/>
      <c r="F2" s="321"/>
      <c r="G2" s="321"/>
      <c r="H2" s="321"/>
      <c r="I2" s="321"/>
    </row>
    <row r="3" spans="2:9" ht="14.25" customHeight="1" x14ac:dyDescent="0.2">
      <c r="B3" s="1"/>
      <c r="C3" s="1"/>
      <c r="D3" s="1"/>
      <c r="E3" s="1"/>
      <c r="F3" s="1"/>
      <c r="G3" s="1"/>
      <c r="H3" s="1"/>
      <c r="I3" s="1"/>
    </row>
    <row r="4" spans="2:9" ht="28.5" customHeight="1" x14ac:dyDescent="0.2">
      <c r="B4" s="326" t="s">
        <v>500</v>
      </c>
      <c r="C4" s="30" t="s">
        <v>281</v>
      </c>
      <c r="D4" s="52">
        <v>50</v>
      </c>
      <c r="E4" s="32">
        <v>100</v>
      </c>
      <c r="F4" s="32">
        <v>150</v>
      </c>
      <c r="G4" s="32">
        <v>200</v>
      </c>
      <c r="H4" s="32">
        <v>250</v>
      </c>
      <c r="I4" s="1"/>
    </row>
    <row r="5" spans="2:9" ht="28.5" customHeight="1" x14ac:dyDescent="0.2">
      <c r="B5" s="326"/>
      <c r="C5" s="30" t="s">
        <v>290</v>
      </c>
      <c r="D5" s="53">
        <v>20</v>
      </c>
      <c r="E5" s="53">
        <v>40</v>
      </c>
      <c r="F5" s="33">
        <v>60</v>
      </c>
      <c r="G5" s="33">
        <v>80</v>
      </c>
      <c r="H5" s="33">
        <v>100</v>
      </c>
      <c r="I5" s="1"/>
    </row>
    <row r="6" spans="2:9" ht="28.5" customHeight="1" x14ac:dyDescent="0.2">
      <c r="B6" s="326"/>
      <c r="C6" s="30" t="s">
        <v>282</v>
      </c>
      <c r="D6" s="31">
        <v>10</v>
      </c>
      <c r="E6" s="53">
        <v>20</v>
      </c>
      <c r="F6" s="53">
        <v>30</v>
      </c>
      <c r="G6" s="53">
        <v>40</v>
      </c>
      <c r="H6" s="53">
        <v>50</v>
      </c>
      <c r="I6" s="1"/>
    </row>
    <row r="7" spans="2:9" ht="28.5" customHeight="1" x14ac:dyDescent="0.2">
      <c r="B7" s="326"/>
      <c r="C7" s="30" t="s">
        <v>291</v>
      </c>
      <c r="D7" s="31">
        <v>5</v>
      </c>
      <c r="E7" s="31">
        <v>10</v>
      </c>
      <c r="F7" s="31">
        <v>15</v>
      </c>
      <c r="G7" s="53">
        <v>20</v>
      </c>
      <c r="H7" s="53">
        <v>25</v>
      </c>
      <c r="I7" s="1"/>
    </row>
    <row r="8" spans="2:9" ht="28.5" customHeight="1" x14ac:dyDescent="0.2">
      <c r="B8" s="326"/>
      <c r="C8" s="30" t="s">
        <v>283</v>
      </c>
      <c r="D8" s="34">
        <v>2</v>
      </c>
      <c r="E8" s="31">
        <v>4</v>
      </c>
      <c r="F8" s="31">
        <v>6</v>
      </c>
      <c r="G8" s="31">
        <v>8</v>
      </c>
      <c r="H8" s="31">
        <v>10</v>
      </c>
      <c r="I8" s="1"/>
    </row>
    <row r="9" spans="2:9" ht="28.5" customHeight="1" x14ac:dyDescent="0.2">
      <c r="B9" s="326"/>
      <c r="C9" s="30" t="s">
        <v>292</v>
      </c>
      <c r="D9" s="34">
        <v>1</v>
      </c>
      <c r="E9" s="34">
        <v>2</v>
      </c>
      <c r="F9" s="34">
        <v>3</v>
      </c>
      <c r="G9" s="31">
        <v>4</v>
      </c>
      <c r="H9" s="31">
        <v>5</v>
      </c>
      <c r="I9" s="1"/>
    </row>
    <row r="10" spans="2:9" ht="42" customHeight="1" x14ac:dyDescent="0.2">
      <c r="B10" s="1"/>
      <c r="C10" s="36"/>
      <c r="D10" s="35" t="s">
        <v>284</v>
      </c>
      <c r="E10" s="35" t="s">
        <v>285</v>
      </c>
      <c r="F10" s="35" t="s">
        <v>286</v>
      </c>
      <c r="G10" s="35" t="s">
        <v>287</v>
      </c>
      <c r="H10" s="35" t="s">
        <v>288</v>
      </c>
      <c r="I10" s="1"/>
    </row>
    <row r="11" spans="2:9" x14ac:dyDescent="0.2">
      <c r="B11" s="1"/>
      <c r="C11" s="37"/>
      <c r="D11" s="327" t="s">
        <v>289</v>
      </c>
      <c r="E11" s="328"/>
      <c r="F11" s="328"/>
      <c r="G11" s="328"/>
      <c r="H11" s="329"/>
      <c r="I11" s="1"/>
    </row>
    <row r="12" spans="2:9" x14ac:dyDescent="0.2">
      <c r="B12" s="1"/>
      <c r="C12" s="1"/>
      <c r="D12" s="1"/>
      <c r="E12" s="1"/>
      <c r="F12" s="1"/>
      <c r="G12" s="1"/>
      <c r="H12" s="1"/>
      <c r="I12" s="1"/>
    </row>
    <row r="13" spans="2:9" x14ac:dyDescent="0.2">
      <c r="B13" s="321" t="s">
        <v>294</v>
      </c>
      <c r="C13" s="321"/>
      <c r="D13" s="321"/>
      <c r="E13" s="38"/>
      <c r="F13" s="321" t="s">
        <v>331</v>
      </c>
      <c r="G13" s="321"/>
      <c r="H13" s="321"/>
      <c r="I13" s="321"/>
    </row>
    <row r="14" spans="2:9" ht="7.5" customHeight="1" thickBot="1" x14ac:dyDescent="0.25">
      <c r="B14" s="1"/>
      <c r="C14" s="1"/>
      <c r="D14" s="1"/>
      <c r="E14" s="1"/>
      <c r="F14" s="1"/>
      <c r="G14" s="1"/>
      <c r="H14" s="1"/>
    </row>
    <row r="15" spans="2:9" ht="36" customHeight="1" thickBot="1" x14ac:dyDescent="0.25">
      <c r="B15" s="56" t="s">
        <v>295</v>
      </c>
      <c r="C15" s="55" t="s">
        <v>18</v>
      </c>
      <c r="D15" s="57" t="s">
        <v>296</v>
      </c>
      <c r="E15" s="54"/>
      <c r="F15" s="55" t="s">
        <v>295</v>
      </c>
      <c r="G15" s="55" t="s">
        <v>18</v>
      </c>
      <c r="H15" s="330" t="s">
        <v>297</v>
      </c>
      <c r="I15" s="331"/>
    </row>
    <row r="16" spans="2:9" ht="49.5" customHeight="1" x14ac:dyDescent="0.2">
      <c r="B16" s="45">
        <v>5</v>
      </c>
      <c r="C16" s="48" t="s">
        <v>298</v>
      </c>
      <c r="D16" s="49" t="s">
        <v>303</v>
      </c>
      <c r="E16" s="1"/>
      <c r="F16" s="39">
        <v>50</v>
      </c>
      <c r="G16" s="42" t="s">
        <v>309</v>
      </c>
      <c r="H16" s="322" t="s">
        <v>322</v>
      </c>
      <c r="I16" s="323"/>
    </row>
    <row r="17" spans="1:9" ht="91.5" customHeight="1" x14ac:dyDescent="0.2">
      <c r="B17" s="46">
        <v>4</v>
      </c>
      <c r="C17" s="43" t="s">
        <v>299</v>
      </c>
      <c r="D17" s="50" t="s">
        <v>304</v>
      </c>
      <c r="E17" s="1"/>
      <c r="F17" s="40">
        <v>20</v>
      </c>
      <c r="G17" s="43" t="s">
        <v>310</v>
      </c>
      <c r="H17" s="324" t="s">
        <v>323</v>
      </c>
      <c r="I17" s="325"/>
    </row>
    <row r="18" spans="1:9" ht="102" customHeight="1" x14ac:dyDescent="0.2">
      <c r="B18" s="46">
        <v>3</v>
      </c>
      <c r="C18" s="43" t="s">
        <v>300</v>
      </c>
      <c r="D18" s="50" t="s">
        <v>305</v>
      </c>
      <c r="E18" s="1"/>
      <c r="F18" s="40">
        <v>10</v>
      </c>
      <c r="G18" s="43" t="s">
        <v>311</v>
      </c>
      <c r="H18" s="324" t="s">
        <v>324</v>
      </c>
      <c r="I18" s="325"/>
    </row>
    <row r="19" spans="1:9" ht="67.5" customHeight="1" x14ac:dyDescent="0.2">
      <c r="B19" s="46">
        <v>2</v>
      </c>
      <c r="C19" s="43" t="s">
        <v>301</v>
      </c>
      <c r="D19" s="50" t="s">
        <v>306</v>
      </c>
      <c r="E19" s="1"/>
      <c r="F19" s="40">
        <v>5</v>
      </c>
      <c r="G19" s="43" t="s">
        <v>312</v>
      </c>
      <c r="H19" s="317" t="s">
        <v>325</v>
      </c>
      <c r="I19" s="318"/>
    </row>
    <row r="20" spans="1:9" ht="66.75" customHeight="1" thickBot="1" x14ac:dyDescent="0.25">
      <c r="B20" s="47">
        <v>1</v>
      </c>
      <c r="C20" s="44" t="s">
        <v>302</v>
      </c>
      <c r="D20" s="51" t="s">
        <v>307</v>
      </c>
      <c r="E20" s="1"/>
      <c r="F20" s="40">
        <v>2</v>
      </c>
      <c r="G20" s="43" t="s">
        <v>313</v>
      </c>
      <c r="H20" s="317" t="s">
        <v>326</v>
      </c>
      <c r="I20" s="318"/>
    </row>
    <row r="21" spans="1:9" ht="57.75" customHeight="1" thickBot="1" x14ac:dyDescent="0.25">
      <c r="B21" s="1"/>
      <c r="C21" s="1"/>
      <c r="D21" s="1"/>
      <c r="E21" s="1"/>
      <c r="F21" s="41">
        <v>1</v>
      </c>
      <c r="G21" s="44" t="s">
        <v>314</v>
      </c>
      <c r="H21" s="319" t="s">
        <v>315</v>
      </c>
      <c r="I21" s="320"/>
    </row>
    <row r="22" spans="1:9" x14ac:dyDescent="0.2">
      <c r="B22" s="1"/>
      <c r="C22" s="1"/>
      <c r="D22" s="1"/>
      <c r="E22" s="1"/>
      <c r="F22" s="1"/>
      <c r="G22" s="1"/>
      <c r="H22" s="1"/>
    </row>
    <row r="23" spans="1:9" ht="14.25" customHeight="1" x14ac:dyDescent="0.2">
      <c r="B23" s="316"/>
      <c r="C23" s="316"/>
      <c r="D23" s="316"/>
      <c r="E23" s="316"/>
      <c r="F23" s="316"/>
      <c r="G23" s="316"/>
      <c r="H23" s="316"/>
      <c r="I23" s="316"/>
    </row>
    <row r="24" spans="1:9" x14ac:dyDescent="0.2">
      <c r="B24" s="1"/>
      <c r="C24" s="1"/>
      <c r="D24" s="1"/>
      <c r="E24" s="1"/>
      <c r="F24" s="1"/>
      <c r="G24" s="1"/>
      <c r="H24" s="1"/>
      <c r="I24" s="1"/>
    </row>
    <row r="25" spans="1:9" ht="24.75" customHeight="1" x14ac:dyDescent="0.2">
      <c r="B25" s="1"/>
      <c r="C25" s="1"/>
      <c r="D25" s="311" t="s">
        <v>26</v>
      </c>
      <c r="E25" s="311"/>
      <c r="F25" s="311" t="s">
        <v>317</v>
      </c>
      <c r="G25" s="311"/>
      <c r="H25" s="311"/>
      <c r="I25" s="1"/>
    </row>
    <row r="26" spans="1:9" s="3" customFormat="1" ht="38.25" customHeight="1" x14ac:dyDescent="0.2">
      <c r="A26" s="2"/>
      <c r="B26" s="1"/>
      <c r="C26" s="1"/>
      <c r="D26" s="312" t="s">
        <v>318</v>
      </c>
      <c r="E26" s="313"/>
      <c r="F26" s="308" t="s">
        <v>327</v>
      </c>
      <c r="G26" s="308"/>
      <c r="H26" s="308"/>
      <c r="I26" s="2"/>
    </row>
    <row r="27" spans="1:9" s="3" customFormat="1" ht="51.75" customHeight="1" x14ac:dyDescent="0.2">
      <c r="A27" s="2"/>
      <c r="B27" s="1"/>
      <c r="C27" s="1"/>
      <c r="D27" s="314" t="s">
        <v>321</v>
      </c>
      <c r="E27" s="315"/>
      <c r="F27" s="308" t="s">
        <v>328</v>
      </c>
      <c r="G27" s="308"/>
      <c r="H27" s="308"/>
      <c r="I27" s="2"/>
    </row>
    <row r="28" spans="1:9" s="3" customFormat="1" ht="38.25" customHeight="1" x14ac:dyDescent="0.2">
      <c r="A28" s="2"/>
      <c r="B28" s="1"/>
      <c r="C28" s="1"/>
      <c r="D28" s="306" t="s">
        <v>319</v>
      </c>
      <c r="E28" s="307"/>
      <c r="F28" s="308" t="s">
        <v>329</v>
      </c>
      <c r="G28" s="308"/>
      <c r="H28" s="308"/>
      <c r="I28" s="2"/>
    </row>
    <row r="29" spans="1:9" s="3" customFormat="1" ht="38.25" customHeight="1" x14ac:dyDescent="0.2">
      <c r="A29" s="2"/>
      <c r="B29" s="1"/>
      <c r="C29" s="1"/>
      <c r="D29" s="309" t="s">
        <v>320</v>
      </c>
      <c r="E29" s="310"/>
      <c r="F29" s="308" t="s">
        <v>330</v>
      </c>
      <c r="G29" s="308"/>
      <c r="H29" s="308"/>
      <c r="I29" s="2"/>
    </row>
    <row r="30" spans="1:9" s="3" customFormat="1" ht="50.25" customHeight="1" x14ac:dyDescent="0.2">
      <c r="A30" s="2"/>
      <c r="B30" s="1"/>
      <c r="C30" s="1"/>
      <c r="D30" s="1"/>
      <c r="E30" s="1"/>
      <c r="F30" s="1"/>
      <c r="G30" s="1"/>
      <c r="H30" s="1"/>
      <c r="I30" s="2"/>
    </row>
    <row r="31" spans="1:9" x14ac:dyDescent="0.2">
      <c r="B31" s="1"/>
      <c r="C31" s="1"/>
      <c r="D31" s="1"/>
      <c r="E31" s="1"/>
      <c r="F31" s="1"/>
      <c r="G31" s="1"/>
      <c r="H31" s="1"/>
    </row>
    <row r="32" spans="1:9" x14ac:dyDescent="0.2">
      <c r="B32" s="1"/>
      <c r="C32" s="1"/>
      <c r="D32" s="1"/>
      <c r="E32" s="1"/>
      <c r="F32" s="1"/>
      <c r="G32" s="1"/>
      <c r="H32" s="1"/>
    </row>
    <row r="33" spans="2:8" x14ac:dyDescent="0.2">
      <c r="B33" s="1"/>
      <c r="C33" s="1"/>
      <c r="D33" s="1"/>
      <c r="E33" s="1"/>
      <c r="F33" s="1"/>
      <c r="G33" s="1"/>
      <c r="H33" s="1"/>
    </row>
    <row r="34" spans="2:8" x14ac:dyDescent="0.2">
      <c r="B34" s="1"/>
      <c r="C34" s="1"/>
      <c r="D34" s="1"/>
      <c r="E34" s="1"/>
      <c r="F34" s="1"/>
      <c r="G34" s="1"/>
      <c r="H34" s="1"/>
    </row>
    <row r="35" spans="2:8" x14ac:dyDescent="0.2">
      <c r="B35" s="1"/>
      <c r="C35" s="1"/>
      <c r="D35" s="1"/>
      <c r="E35" s="1"/>
      <c r="F35" s="1"/>
      <c r="G35" s="1"/>
      <c r="H35" s="1"/>
    </row>
    <row r="36" spans="2:8" x14ac:dyDescent="0.2">
      <c r="B36" s="1"/>
      <c r="C36" s="1"/>
      <c r="D36" s="1"/>
      <c r="E36" s="1"/>
      <c r="F36" s="1"/>
      <c r="G36" s="1"/>
      <c r="H36" s="1"/>
    </row>
    <row r="37" spans="2:8" x14ac:dyDescent="0.2">
      <c r="B37" s="1"/>
      <c r="C37" s="1"/>
      <c r="D37" s="1"/>
      <c r="E37" s="1"/>
      <c r="F37" s="1"/>
      <c r="G37" s="1"/>
      <c r="H37" s="1"/>
    </row>
    <row r="38" spans="2:8" x14ac:dyDescent="0.2">
      <c r="B38" s="1"/>
      <c r="C38" s="1"/>
      <c r="D38" s="1"/>
      <c r="E38" s="1"/>
      <c r="F38" s="1"/>
      <c r="G38" s="1"/>
      <c r="H38" s="1"/>
    </row>
    <row r="39" spans="2:8" x14ac:dyDescent="0.2">
      <c r="B39" s="1"/>
      <c r="C39" s="1"/>
      <c r="D39" s="1"/>
      <c r="E39" s="1"/>
      <c r="F39" s="1"/>
      <c r="G39" s="1"/>
      <c r="H39" s="1"/>
    </row>
    <row r="40" spans="2:8" x14ac:dyDescent="0.2">
      <c r="B40" s="1"/>
      <c r="C40" s="1"/>
      <c r="D40" s="1"/>
      <c r="E40" s="1"/>
      <c r="F40" s="1"/>
      <c r="G40" s="1"/>
      <c r="H40" s="1"/>
    </row>
    <row r="41" spans="2:8" x14ac:dyDescent="0.2">
      <c r="B41" s="1"/>
      <c r="C41" s="1"/>
      <c r="D41" s="1"/>
      <c r="E41" s="1"/>
      <c r="F41" s="1"/>
      <c r="G41" s="1"/>
      <c r="H41" s="1"/>
    </row>
    <row r="42" spans="2:8" x14ac:dyDescent="0.2">
      <c r="B42" s="1"/>
      <c r="C42" s="1"/>
      <c r="D42" s="1"/>
      <c r="E42" s="1"/>
      <c r="F42" s="1"/>
      <c r="G42" s="1"/>
      <c r="H42" s="1"/>
    </row>
    <row r="43" spans="2:8" x14ac:dyDescent="0.2">
      <c r="B43" s="1"/>
      <c r="C43" s="1"/>
      <c r="D43" s="1"/>
      <c r="E43" s="1"/>
      <c r="F43" s="1"/>
      <c r="G43" s="1"/>
      <c r="H43" s="1"/>
    </row>
    <row r="44" spans="2:8" x14ac:dyDescent="0.2">
      <c r="B44" s="1"/>
      <c r="C44" s="1"/>
      <c r="D44" s="1"/>
      <c r="E44" s="1"/>
      <c r="F44" s="1"/>
      <c r="G44" s="1"/>
      <c r="H44" s="1"/>
    </row>
    <row r="45" spans="2:8" ht="12.75" customHeight="1" x14ac:dyDescent="0.2">
      <c r="B45" s="1"/>
      <c r="C45" s="1"/>
      <c r="D45" s="1"/>
      <c r="E45" s="1"/>
      <c r="F45" s="1"/>
      <c r="G45" s="1"/>
      <c r="H45" s="1"/>
    </row>
    <row r="46" spans="2:8" x14ac:dyDescent="0.2">
      <c r="B46" s="1"/>
      <c r="C46" s="1"/>
      <c r="D46" s="1"/>
      <c r="E46" s="1"/>
      <c r="F46" s="1"/>
      <c r="G46" s="1"/>
      <c r="H46" s="1"/>
    </row>
    <row r="47" spans="2:8" x14ac:dyDescent="0.2">
      <c r="B47" s="1"/>
      <c r="C47" s="1"/>
      <c r="D47" s="1"/>
      <c r="E47" s="1"/>
      <c r="F47" s="1"/>
      <c r="G47" s="1"/>
      <c r="H47" s="1"/>
    </row>
    <row r="48" spans="2:8" x14ac:dyDescent="0.2">
      <c r="B48" s="1"/>
      <c r="C48" s="1"/>
      <c r="D48" s="1"/>
      <c r="E48" s="1"/>
      <c r="F48" s="1"/>
      <c r="G48" s="1"/>
      <c r="H48" s="1"/>
    </row>
    <row r="62" ht="22.5" customHeight="1" x14ac:dyDescent="0.2"/>
    <row r="80" ht="22.5" customHeight="1" x14ac:dyDescent="0.2"/>
    <row r="108" ht="22.5" customHeight="1" x14ac:dyDescent="0.2"/>
    <row r="119" ht="12.75" customHeight="1" x14ac:dyDescent="0.2"/>
    <row r="138" ht="12.75" customHeight="1" x14ac:dyDescent="0.2"/>
    <row r="143" ht="12.75" customHeight="1" x14ac:dyDescent="0.2"/>
    <row r="156" ht="12.75" customHeight="1" x14ac:dyDescent="0.2"/>
    <row r="170" ht="12.75" customHeight="1" x14ac:dyDescent="0.2"/>
    <row r="182" ht="12.75" customHeight="1" x14ac:dyDescent="0.2"/>
  </sheetData>
  <mergeCells count="23">
    <mergeCell ref="B23:I23"/>
    <mergeCell ref="H20:I20"/>
    <mergeCell ref="H21:I21"/>
    <mergeCell ref="B2:I2"/>
    <mergeCell ref="H16:I16"/>
    <mergeCell ref="H17:I17"/>
    <mergeCell ref="H18:I18"/>
    <mergeCell ref="H19:I19"/>
    <mergeCell ref="B4:B9"/>
    <mergeCell ref="D11:H11"/>
    <mergeCell ref="B13:D13"/>
    <mergeCell ref="F13:I13"/>
    <mergeCell ref="H15:I15"/>
    <mergeCell ref="D28:E28"/>
    <mergeCell ref="F28:H28"/>
    <mergeCell ref="D29:E29"/>
    <mergeCell ref="F29:H29"/>
    <mergeCell ref="D25:E25"/>
    <mergeCell ref="F25:H25"/>
    <mergeCell ref="D26:E26"/>
    <mergeCell ref="F26:H26"/>
    <mergeCell ref="D27:E27"/>
    <mergeCell ref="F27:H27"/>
  </mergeCells>
  <pageMargins left="0.75" right="0.75" top="1" bottom="1" header="0" footer="0"/>
  <pageSetup paperSize="9" scale="69" fitToHeight="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G190"/>
  <sheetViews>
    <sheetView tabSelected="1" topLeftCell="A45" zoomScale="120" zoomScaleNormal="120" workbookViewId="0">
      <selection activeCell="C2" sqref="C2"/>
    </sheetView>
  </sheetViews>
  <sheetFormatPr baseColWidth="10" defaultRowHeight="12.75" x14ac:dyDescent="0.2"/>
  <cols>
    <col min="1" max="1" width="4.42578125" style="1" customWidth="1"/>
    <col min="2" max="2" width="5.5703125" customWidth="1"/>
    <col min="3" max="3" width="52.7109375" bestFit="1" customWidth="1"/>
    <col min="4" max="6" width="11.42578125" style="1"/>
    <col min="7" max="7" width="32.85546875" style="1" customWidth="1"/>
    <col min="8" max="8" width="32.85546875" customWidth="1"/>
  </cols>
  <sheetData>
    <row r="1" spans="2:3" ht="13.5" thickBot="1" x14ac:dyDescent="0.25">
      <c r="B1" s="1"/>
      <c r="C1" s="1"/>
    </row>
    <row r="2" spans="2:3" ht="22.5" customHeight="1" thickBot="1" x14ac:dyDescent="0.25">
      <c r="C2" s="106" t="s">
        <v>253</v>
      </c>
    </row>
    <row r="3" spans="2:3" ht="19.5" customHeight="1" x14ac:dyDescent="0.2">
      <c r="B3" s="104">
        <v>1</v>
      </c>
      <c r="C3" s="110" t="s">
        <v>340</v>
      </c>
    </row>
    <row r="4" spans="2:3" ht="19.5" customHeight="1" x14ac:dyDescent="0.2">
      <c r="B4" s="105">
        <f>B3+1</f>
        <v>2</v>
      </c>
      <c r="C4" s="110" t="s">
        <v>341</v>
      </c>
    </row>
    <row r="5" spans="2:3" ht="19.5" customHeight="1" x14ac:dyDescent="0.2">
      <c r="B5" s="105">
        <f t="shared" ref="B5:B68" si="0">B4+1</f>
        <v>3</v>
      </c>
      <c r="C5" s="110" t="s">
        <v>342</v>
      </c>
    </row>
    <row r="6" spans="2:3" ht="19.5" customHeight="1" x14ac:dyDescent="0.2">
      <c r="B6" s="105">
        <f t="shared" si="0"/>
        <v>4</v>
      </c>
      <c r="C6" s="110" t="s">
        <v>343</v>
      </c>
    </row>
    <row r="7" spans="2:3" ht="19.5" customHeight="1" x14ac:dyDescent="0.2">
      <c r="B7" s="105">
        <f t="shared" si="0"/>
        <v>5</v>
      </c>
      <c r="C7" s="110" t="s">
        <v>344</v>
      </c>
    </row>
    <row r="8" spans="2:3" ht="19.5" customHeight="1" x14ac:dyDescent="0.2">
      <c r="B8" s="105">
        <f t="shared" si="0"/>
        <v>6</v>
      </c>
      <c r="C8" s="145" t="s">
        <v>345</v>
      </c>
    </row>
    <row r="9" spans="2:3" ht="19.5" customHeight="1" x14ac:dyDescent="0.2">
      <c r="B9" s="105">
        <f t="shared" si="0"/>
        <v>7</v>
      </c>
      <c r="C9" s="110" t="s">
        <v>346</v>
      </c>
    </row>
    <row r="10" spans="2:3" ht="19.5" customHeight="1" x14ac:dyDescent="0.2">
      <c r="B10" s="105">
        <f t="shared" si="0"/>
        <v>8</v>
      </c>
      <c r="C10" s="110" t="s">
        <v>347</v>
      </c>
    </row>
    <row r="11" spans="2:3" ht="19.5" customHeight="1" x14ac:dyDescent="0.2">
      <c r="B11" s="105">
        <f t="shared" si="0"/>
        <v>9</v>
      </c>
      <c r="C11" s="110" t="s">
        <v>348</v>
      </c>
    </row>
    <row r="12" spans="2:3" ht="19.5" customHeight="1" x14ac:dyDescent="0.2">
      <c r="B12" s="105">
        <f t="shared" si="0"/>
        <v>10</v>
      </c>
      <c r="C12" s="110" t="s">
        <v>349</v>
      </c>
    </row>
    <row r="13" spans="2:3" ht="19.5" customHeight="1" x14ac:dyDescent="0.2">
      <c r="B13" s="105">
        <f t="shared" si="0"/>
        <v>11</v>
      </c>
      <c r="C13" s="110" t="s">
        <v>350</v>
      </c>
    </row>
    <row r="14" spans="2:3" ht="19.5" customHeight="1" x14ac:dyDescent="0.2">
      <c r="B14" s="105">
        <f t="shared" si="0"/>
        <v>12</v>
      </c>
      <c r="C14" s="110" t="s">
        <v>351</v>
      </c>
    </row>
    <row r="15" spans="2:3" ht="19.5" customHeight="1" x14ac:dyDescent="0.2">
      <c r="B15" s="105">
        <f t="shared" si="0"/>
        <v>13</v>
      </c>
      <c r="C15" s="146" t="s">
        <v>352</v>
      </c>
    </row>
    <row r="16" spans="2:3" ht="19.5" customHeight="1" x14ac:dyDescent="0.2">
      <c r="B16" s="105">
        <f t="shared" si="0"/>
        <v>14</v>
      </c>
      <c r="C16" s="110" t="s">
        <v>353</v>
      </c>
    </row>
    <row r="17" spans="2:3" ht="19.5" customHeight="1" x14ac:dyDescent="0.2">
      <c r="B17" s="105">
        <f t="shared" si="0"/>
        <v>15</v>
      </c>
      <c r="C17" s="110" t="s">
        <v>354</v>
      </c>
    </row>
    <row r="18" spans="2:3" ht="19.5" customHeight="1" x14ac:dyDescent="0.2">
      <c r="B18" s="105">
        <f t="shared" si="0"/>
        <v>16</v>
      </c>
      <c r="C18" s="110" t="s">
        <v>355</v>
      </c>
    </row>
    <row r="19" spans="2:3" ht="19.5" customHeight="1" x14ac:dyDescent="0.2">
      <c r="B19" s="105">
        <f t="shared" si="0"/>
        <v>17</v>
      </c>
      <c r="C19" s="110" t="s">
        <v>356</v>
      </c>
    </row>
    <row r="20" spans="2:3" ht="19.5" customHeight="1" x14ac:dyDescent="0.2">
      <c r="B20" s="105">
        <f t="shared" si="0"/>
        <v>18</v>
      </c>
      <c r="C20" s="110" t="s">
        <v>357</v>
      </c>
    </row>
    <row r="21" spans="2:3" ht="19.5" customHeight="1" x14ac:dyDescent="0.2">
      <c r="B21" s="105">
        <f t="shared" si="0"/>
        <v>19</v>
      </c>
      <c r="C21" s="110" t="s">
        <v>358</v>
      </c>
    </row>
    <row r="22" spans="2:3" ht="19.5" customHeight="1" x14ac:dyDescent="0.2">
      <c r="B22" s="105">
        <f t="shared" si="0"/>
        <v>20</v>
      </c>
      <c r="C22" s="110" t="s">
        <v>359</v>
      </c>
    </row>
    <row r="23" spans="2:3" ht="19.5" customHeight="1" x14ac:dyDescent="0.2">
      <c r="B23" s="105">
        <f t="shared" si="0"/>
        <v>21</v>
      </c>
      <c r="C23" s="110" t="s">
        <v>360</v>
      </c>
    </row>
    <row r="24" spans="2:3" ht="19.5" customHeight="1" x14ac:dyDescent="0.2">
      <c r="B24" s="105">
        <f t="shared" si="0"/>
        <v>22</v>
      </c>
      <c r="C24" s="110" t="s">
        <v>361</v>
      </c>
    </row>
    <row r="25" spans="2:3" ht="19.5" customHeight="1" x14ac:dyDescent="0.2">
      <c r="B25" s="105">
        <f t="shared" si="0"/>
        <v>23</v>
      </c>
      <c r="C25" s="110" t="s">
        <v>362</v>
      </c>
    </row>
    <row r="26" spans="2:3" ht="19.5" customHeight="1" x14ac:dyDescent="0.2">
      <c r="B26" s="105">
        <f t="shared" si="0"/>
        <v>24</v>
      </c>
      <c r="C26" s="110" t="s">
        <v>363</v>
      </c>
    </row>
    <row r="27" spans="2:3" ht="19.5" customHeight="1" x14ac:dyDescent="0.2">
      <c r="B27" s="105">
        <f t="shared" si="0"/>
        <v>25</v>
      </c>
      <c r="C27" s="145" t="s">
        <v>364</v>
      </c>
    </row>
    <row r="28" spans="2:3" ht="19.5" customHeight="1" x14ac:dyDescent="0.2">
      <c r="B28" s="105">
        <f t="shared" si="0"/>
        <v>26</v>
      </c>
      <c r="C28" s="110" t="s">
        <v>365</v>
      </c>
    </row>
    <row r="29" spans="2:3" ht="19.5" customHeight="1" x14ac:dyDescent="0.2">
      <c r="B29" s="105">
        <f t="shared" si="0"/>
        <v>27</v>
      </c>
      <c r="C29" s="110" t="s">
        <v>366</v>
      </c>
    </row>
    <row r="30" spans="2:3" ht="19.5" customHeight="1" x14ac:dyDescent="0.2">
      <c r="B30" s="105">
        <f t="shared" si="0"/>
        <v>28</v>
      </c>
      <c r="C30" s="110" t="s">
        <v>367</v>
      </c>
    </row>
    <row r="31" spans="2:3" ht="19.5" customHeight="1" x14ac:dyDescent="0.2">
      <c r="B31" s="105">
        <f t="shared" si="0"/>
        <v>29</v>
      </c>
      <c r="C31" s="110" t="s">
        <v>368</v>
      </c>
    </row>
    <row r="32" spans="2:3" ht="19.5" customHeight="1" x14ac:dyDescent="0.2">
      <c r="B32" s="105">
        <f t="shared" si="0"/>
        <v>30</v>
      </c>
      <c r="C32" s="110" t="s">
        <v>369</v>
      </c>
    </row>
    <row r="33" spans="2:3" ht="19.5" customHeight="1" x14ac:dyDescent="0.2">
      <c r="B33" s="105">
        <f t="shared" si="0"/>
        <v>31</v>
      </c>
      <c r="C33" s="110" t="s">
        <v>370</v>
      </c>
    </row>
    <row r="34" spans="2:3" ht="19.5" customHeight="1" x14ac:dyDescent="0.2">
      <c r="B34" s="105">
        <f t="shared" si="0"/>
        <v>32</v>
      </c>
      <c r="C34" s="110" t="s">
        <v>371</v>
      </c>
    </row>
    <row r="35" spans="2:3" ht="19.5" customHeight="1" x14ac:dyDescent="0.2">
      <c r="B35" s="105">
        <f t="shared" si="0"/>
        <v>33</v>
      </c>
      <c r="C35" s="110" t="s">
        <v>372</v>
      </c>
    </row>
    <row r="36" spans="2:3" ht="19.5" customHeight="1" x14ac:dyDescent="0.2">
      <c r="B36" s="105">
        <f t="shared" si="0"/>
        <v>34</v>
      </c>
      <c r="C36" s="110" t="s">
        <v>373</v>
      </c>
    </row>
    <row r="37" spans="2:3" ht="19.5" customHeight="1" x14ac:dyDescent="0.2">
      <c r="B37" s="105">
        <f t="shared" si="0"/>
        <v>35</v>
      </c>
      <c r="C37" s="146" t="s">
        <v>374</v>
      </c>
    </row>
    <row r="38" spans="2:3" ht="19.5" customHeight="1" x14ac:dyDescent="0.2">
      <c r="B38" s="105">
        <f t="shared" si="0"/>
        <v>36</v>
      </c>
      <c r="C38" s="110" t="s">
        <v>375</v>
      </c>
    </row>
    <row r="39" spans="2:3" ht="19.5" customHeight="1" x14ac:dyDescent="0.2">
      <c r="B39" s="105">
        <f t="shared" si="0"/>
        <v>37</v>
      </c>
      <c r="C39" s="110" t="s">
        <v>376</v>
      </c>
    </row>
    <row r="40" spans="2:3" ht="19.5" customHeight="1" x14ac:dyDescent="0.2">
      <c r="B40" s="105">
        <f t="shared" si="0"/>
        <v>38</v>
      </c>
      <c r="C40" s="110" t="s">
        <v>377</v>
      </c>
    </row>
    <row r="41" spans="2:3" ht="19.5" customHeight="1" x14ac:dyDescent="0.2">
      <c r="B41" s="105">
        <f t="shared" si="0"/>
        <v>39</v>
      </c>
      <c r="C41" s="110" t="s">
        <v>378</v>
      </c>
    </row>
    <row r="42" spans="2:3" ht="19.5" customHeight="1" x14ac:dyDescent="0.2">
      <c r="B42" s="105">
        <f t="shared" si="0"/>
        <v>40</v>
      </c>
      <c r="C42" s="110" t="s">
        <v>379</v>
      </c>
    </row>
    <row r="43" spans="2:3" ht="19.5" customHeight="1" x14ac:dyDescent="0.2">
      <c r="B43" s="105">
        <f t="shared" si="0"/>
        <v>41</v>
      </c>
      <c r="C43" s="145" t="s">
        <v>380</v>
      </c>
    </row>
    <row r="44" spans="2:3" ht="19.5" customHeight="1" x14ac:dyDescent="0.2">
      <c r="B44" s="105">
        <f t="shared" si="0"/>
        <v>42</v>
      </c>
      <c r="C44" s="110" t="s">
        <v>381</v>
      </c>
    </row>
    <row r="45" spans="2:3" ht="19.5" customHeight="1" x14ac:dyDescent="0.2">
      <c r="B45" s="105">
        <f t="shared" si="0"/>
        <v>43</v>
      </c>
      <c r="C45" s="110" t="s">
        <v>382</v>
      </c>
    </row>
    <row r="46" spans="2:3" ht="19.5" customHeight="1" x14ac:dyDescent="0.2">
      <c r="B46" s="105">
        <f t="shared" si="0"/>
        <v>44</v>
      </c>
      <c r="C46" s="110" t="s">
        <v>383</v>
      </c>
    </row>
    <row r="47" spans="2:3" ht="19.5" customHeight="1" x14ac:dyDescent="0.2">
      <c r="B47" s="105">
        <f t="shared" si="0"/>
        <v>45</v>
      </c>
      <c r="C47" s="110" t="s">
        <v>384</v>
      </c>
    </row>
    <row r="48" spans="2:3" ht="19.5" customHeight="1" x14ac:dyDescent="0.2">
      <c r="B48" s="105">
        <f t="shared" si="0"/>
        <v>46</v>
      </c>
      <c r="C48" s="110" t="s">
        <v>385</v>
      </c>
    </row>
    <row r="49" spans="2:3" ht="19.5" customHeight="1" x14ac:dyDescent="0.2">
      <c r="B49" s="105">
        <f t="shared" si="0"/>
        <v>47</v>
      </c>
      <c r="C49" s="110" t="s">
        <v>386</v>
      </c>
    </row>
    <row r="50" spans="2:3" ht="19.5" customHeight="1" x14ac:dyDescent="0.2">
      <c r="B50" s="105">
        <f t="shared" si="0"/>
        <v>48</v>
      </c>
      <c r="C50" s="110" t="s">
        <v>387</v>
      </c>
    </row>
    <row r="51" spans="2:3" ht="19.5" customHeight="1" x14ac:dyDescent="0.2">
      <c r="B51" s="105">
        <f t="shared" si="0"/>
        <v>49</v>
      </c>
      <c r="C51" s="110" t="s">
        <v>388</v>
      </c>
    </row>
    <row r="52" spans="2:3" ht="19.5" customHeight="1" x14ac:dyDescent="0.2">
      <c r="B52" s="105">
        <f t="shared" si="0"/>
        <v>50</v>
      </c>
      <c r="C52" s="110" t="s">
        <v>389</v>
      </c>
    </row>
    <row r="53" spans="2:3" ht="19.5" customHeight="1" x14ac:dyDescent="0.2">
      <c r="B53" s="105">
        <f t="shared" si="0"/>
        <v>51</v>
      </c>
      <c r="C53" s="110" t="s">
        <v>390</v>
      </c>
    </row>
    <row r="54" spans="2:3" ht="19.5" customHeight="1" x14ac:dyDescent="0.2">
      <c r="B54" s="105">
        <f t="shared" si="0"/>
        <v>52</v>
      </c>
      <c r="C54" s="110" t="s">
        <v>391</v>
      </c>
    </row>
    <row r="55" spans="2:3" ht="19.5" customHeight="1" x14ac:dyDescent="0.2">
      <c r="B55" s="105">
        <f t="shared" si="0"/>
        <v>53</v>
      </c>
      <c r="C55" s="110" t="s">
        <v>392</v>
      </c>
    </row>
    <row r="56" spans="2:3" ht="19.5" customHeight="1" x14ac:dyDescent="0.2">
      <c r="B56" s="105">
        <f t="shared" si="0"/>
        <v>54</v>
      </c>
      <c r="C56" s="110" t="s">
        <v>393</v>
      </c>
    </row>
    <row r="57" spans="2:3" ht="19.5" customHeight="1" x14ac:dyDescent="0.2">
      <c r="B57" s="105">
        <f t="shared" si="0"/>
        <v>55</v>
      </c>
      <c r="C57" s="110" t="s">
        <v>394</v>
      </c>
    </row>
    <row r="58" spans="2:3" ht="19.5" customHeight="1" x14ac:dyDescent="0.2">
      <c r="B58" s="105">
        <f t="shared" si="0"/>
        <v>56</v>
      </c>
      <c r="C58" s="110" t="s">
        <v>395</v>
      </c>
    </row>
    <row r="59" spans="2:3" ht="19.5" customHeight="1" x14ac:dyDescent="0.2">
      <c r="B59" s="105">
        <f t="shared" si="0"/>
        <v>57</v>
      </c>
      <c r="C59" s="110" t="s">
        <v>396</v>
      </c>
    </row>
    <row r="60" spans="2:3" ht="19.5" customHeight="1" x14ac:dyDescent="0.2">
      <c r="B60" s="105">
        <f t="shared" si="0"/>
        <v>58</v>
      </c>
      <c r="C60" s="110" t="s">
        <v>397</v>
      </c>
    </row>
    <row r="61" spans="2:3" ht="19.5" customHeight="1" x14ac:dyDescent="0.2">
      <c r="B61" s="105">
        <f t="shared" si="0"/>
        <v>59</v>
      </c>
      <c r="C61" s="110" t="s">
        <v>398</v>
      </c>
    </row>
    <row r="62" spans="2:3" ht="19.5" customHeight="1" x14ac:dyDescent="0.2">
      <c r="B62" s="105">
        <f t="shared" si="0"/>
        <v>60</v>
      </c>
      <c r="C62" s="110" t="s">
        <v>399</v>
      </c>
    </row>
    <row r="63" spans="2:3" ht="19.5" customHeight="1" x14ac:dyDescent="0.2">
      <c r="B63" s="105">
        <f t="shared" si="0"/>
        <v>61</v>
      </c>
      <c r="C63" s="110" t="s">
        <v>400</v>
      </c>
    </row>
    <row r="64" spans="2:3" ht="19.5" customHeight="1" x14ac:dyDescent="0.2">
      <c r="B64" s="105">
        <f t="shared" si="0"/>
        <v>62</v>
      </c>
      <c r="C64" s="110" t="s">
        <v>401</v>
      </c>
    </row>
    <row r="65" spans="2:3" ht="19.5" customHeight="1" x14ac:dyDescent="0.2">
      <c r="B65" s="105">
        <f t="shared" si="0"/>
        <v>63</v>
      </c>
      <c r="C65" s="145" t="s">
        <v>402</v>
      </c>
    </row>
    <row r="66" spans="2:3" ht="19.5" customHeight="1" x14ac:dyDescent="0.2">
      <c r="B66" s="105">
        <f t="shared" si="0"/>
        <v>64</v>
      </c>
      <c r="C66" s="110" t="s">
        <v>403</v>
      </c>
    </row>
    <row r="67" spans="2:3" ht="19.5" customHeight="1" x14ac:dyDescent="0.2">
      <c r="B67" s="105">
        <f t="shared" si="0"/>
        <v>65</v>
      </c>
      <c r="C67" s="110" t="s">
        <v>404</v>
      </c>
    </row>
    <row r="68" spans="2:3" ht="19.5" customHeight="1" x14ac:dyDescent="0.2">
      <c r="B68" s="105">
        <f t="shared" si="0"/>
        <v>66</v>
      </c>
      <c r="C68" s="110" t="s">
        <v>405</v>
      </c>
    </row>
    <row r="69" spans="2:3" ht="19.5" customHeight="1" x14ac:dyDescent="0.2">
      <c r="B69" s="105">
        <f t="shared" ref="B69:B132" si="1">B68+1</f>
        <v>67</v>
      </c>
      <c r="C69" s="145" t="s">
        <v>406</v>
      </c>
    </row>
    <row r="70" spans="2:3" ht="19.5" customHeight="1" x14ac:dyDescent="0.2">
      <c r="B70" s="105">
        <f t="shared" si="1"/>
        <v>68</v>
      </c>
      <c r="C70" s="110" t="s">
        <v>407</v>
      </c>
    </row>
    <row r="71" spans="2:3" ht="19.5" customHeight="1" x14ac:dyDescent="0.2">
      <c r="B71" s="105">
        <f t="shared" si="1"/>
        <v>69</v>
      </c>
      <c r="C71" s="110" t="s">
        <v>408</v>
      </c>
    </row>
    <row r="72" spans="2:3" ht="19.5" customHeight="1" x14ac:dyDescent="0.2">
      <c r="B72" s="105">
        <f t="shared" si="1"/>
        <v>70</v>
      </c>
      <c r="C72" s="110" t="s">
        <v>409</v>
      </c>
    </row>
    <row r="73" spans="2:3" ht="19.5" customHeight="1" x14ac:dyDescent="0.2">
      <c r="B73" s="105">
        <f t="shared" si="1"/>
        <v>71</v>
      </c>
      <c r="C73" s="146" t="s">
        <v>410</v>
      </c>
    </row>
    <row r="74" spans="2:3" ht="19.5" customHeight="1" x14ac:dyDescent="0.2">
      <c r="B74" s="105">
        <f t="shared" si="1"/>
        <v>72</v>
      </c>
      <c r="C74" s="110" t="s">
        <v>411</v>
      </c>
    </row>
    <row r="75" spans="2:3" ht="19.5" customHeight="1" x14ac:dyDescent="0.2">
      <c r="B75" s="105">
        <f t="shared" si="1"/>
        <v>73</v>
      </c>
      <c r="C75" s="110" t="s">
        <v>412</v>
      </c>
    </row>
    <row r="76" spans="2:3" ht="19.5" customHeight="1" x14ac:dyDescent="0.2">
      <c r="B76" s="105">
        <f t="shared" si="1"/>
        <v>74</v>
      </c>
      <c r="C76" s="110" t="s">
        <v>413</v>
      </c>
    </row>
    <row r="77" spans="2:3" ht="19.5" customHeight="1" x14ac:dyDescent="0.2">
      <c r="B77" s="105">
        <f t="shared" si="1"/>
        <v>75</v>
      </c>
      <c r="C77" s="110" t="s">
        <v>414</v>
      </c>
    </row>
    <row r="78" spans="2:3" ht="19.5" customHeight="1" x14ac:dyDescent="0.2">
      <c r="B78" s="105">
        <f t="shared" si="1"/>
        <v>76</v>
      </c>
      <c r="C78" s="110" t="s">
        <v>415</v>
      </c>
    </row>
    <row r="79" spans="2:3" ht="19.5" customHeight="1" x14ac:dyDescent="0.2">
      <c r="B79" s="105">
        <f t="shared" si="1"/>
        <v>77</v>
      </c>
      <c r="C79" s="110" t="s">
        <v>416</v>
      </c>
    </row>
    <row r="80" spans="2:3" ht="19.5" customHeight="1" x14ac:dyDescent="0.2">
      <c r="B80" s="105">
        <f t="shared" si="1"/>
        <v>78</v>
      </c>
      <c r="C80" s="110" t="s">
        <v>417</v>
      </c>
    </row>
    <row r="81" spans="2:3" ht="19.5" customHeight="1" x14ac:dyDescent="0.2">
      <c r="B81" s="105">
        <f t="shared" si="1"/>
        <v>79</v>
      </c>
      <c r="C81" s="110" t="s">
        <v>418</v>
      </c>
    </row>
    <row r="82" spans="2:3" ht="19.5" customHeight="1" x14ac:dyDescent="0.2">
      <c r="B82" s="105">
        <f t="shared" si="1"/>
        <v>80</v>
      </c>
      <c r="C82" s="110" t="s">
        <v>419</v>
      </c>
    </row>
    <row r="83" spans="2:3" ht="19.5" customHeight="1" x14ac:dyDescent="0.2">
      <c r="B83" s="105">
        <f t="shared" si="1"/>
        <v>81</v>
      </c>
      <c r="C83" s="110" t="s">
        <v>420</v>
      </c>
    </row>
    <row r="84" spans="2:3" ht="19.5" customHeight="1" x14ac:dyDescent="0.2">
      <c r="B84" s="105">
        <f t="shared" si="1"/>
        <v>82</v>
      </c>
      <c r="C84" s="110" t="s">
        <v>421</v>
      </c>
    </row>
    <row r="85" spans="2:3" ht="19.5" customHeight="1" x14ac:dyDescent="0.2">
      <c r="B85" s="105">
        <f t="shared" si="1"/>
        <v>83</v>
      </c>
      <c r="C85" s="110" t="s">
        <v>422</v>
      </c>
    </row>
    <row r="86" spans="2:3" ht="19.5" customHeight="1" x14ac:dyDescent="0.2">
      <c r="B86" s="105">
        <f t="shared" si="1"/>
        <v>84</v>
      </c>
      <c r="C86" s="110" t="s">
        <v>423</v>
      </c>
    </row>
    <row r="87" spans="2:3" ht="19.5" customHeight="1" x14ac:dyDescent="0.2">
      <c r="B87" s="105">
        <f t="shared" si="1"/>
        <v>85</v>
      </c>
      <c r="C87" s="110" t="s">
        <v>424</v>
      </c>
    </row>
    <row r="88" spans="2:3" ht="19.5" customHeight="1" x14ac:dyDescent="0.2">
      <c r="B88" s="105">
        <f t="shared" si="1"/>
        <v>86</v>
      </c>
      <c r="C88" s="110" t="s">
        <v>425</v>
      </c>
    </row>
    <row r="89" spans="2:3" ht="19.5" customHeight="1" x14ac:dyDescent="0.2">
      <c r="B89" s="105">
        <f t="shared" si="1"/>
        <v>87</v>
      </c>
      <c r="C89" s="110" t="s">
        <v>426</v>
      </c>
    </row>
    <row r="90" spans="2:3" ht="19.5" customHeight="1" x14ac:dyDescent="0.2">
      <c r="B90" s="105">
        <f t="shared" si="1"/>
        <v>88</v>
      </c>
      <c r="C90" s="110" t="s">
        <v>427</v>
      </c>
    </row>
    <row r="91" spans="2:3" ht="19.5" customHeight="1" x14ac:dyDescent="0.2">
      <c r="B91" s="105">
        <f t="shared" si="1"/>
        <v>89</v>
      </c>
      <c r="C91" s="110" t="s">
        <v>428</v>
      </c>
    </row>
    <row r="92" spans="2:3" ht="19.5" customHeight="1" x14ac:dyDescent="0.2">
      <c r="B92" s="105">
        <f t="shared" si="1"/>
        <v>90</v>
      </c>
      <c r="C92" s="110" t="s">
        <v>429</v>
      </c>
    </row>
    <row r="93" spans="2:3" ht="19.5" customHeight="1" x14ac:dyDescent="0.2">
      <c r="B93" s="105">
        <f t="shared" si="1"/>
        <v>91</v>
      </c>
      <c r="C93" s="110" t="s">
        <v>430</v>
      </c>
    </row>
    <row r="94" spans="2:3" ht="19.5" customHeight="1" x14ac:dyDescent="0.2">
      <c r="B94" s="105">
        <f t="shared" si="1"/>
        <v>92</v>
      </c>
      <c r="C94" s="110" t="s">
        <v>431</v>
      </c>
    </row>
    <row r="95" spans="2:3" ht="19.5" customHeight="1" x14ac:dyDescent="0.2">
      <c r="B95" s="105">
        <f t="shared" si="1"/>
        <v>93</v>
      </c>
      <c r="C95" s="110" t="s">
        <v>432</v>
      </c>
    </row>
    <row r="96" spans="2:3" ht="19.5" customHeight="1" x14ac:dyDescent="0.2">
      <c r="B96" s="105">
        <f t="shared" si="1"/>
        <v>94</v>
      </c>
      <c r="C96" s="110" t="s">
        <v>433</v>
      </c>
    </row>
    <row r="97" spans="2:3" ht="19.5" customHeight="1" x14ac:dyDescent="0.2">
      <c r="B97" s="105">
        <f t="shared" si="1"/>
        <v>95</v>
      </c>
      <c r="C97" s="110" t="s">
        <v>434</v>
      </c>
    </row>
    <row r="98" spans="2:3" ht="19.5" customHeight="1" x14ac:dyDescent="0.2">
      <c r="B98" s="105">
        <f t="shared" si="1"/>
        <v>96</v>
      </c>
      <c r="C98" s="110" t="s">
        <v>435</v>
      </c>
    </row>
    <row r="99" spans="2:3" ht="19.5" customHeight="1" x14ac:dyDescent="0.2">
      <c r="B99" s="105">
        <f t="shared" si="1"/>
        <v>97</v>
      </c>
      <c r="C99" s="110" t="s">
        <v>436</v>
      </c>
    </row>
    <row r="100" spans="2:3" ht="19.5" customHeight="1" x14ac:dyDescent="0.2">
      <c r="B100" s="105">
        <f t="shared" si="1"/>
        <v>98</v>
      </c>
      <c r="C100" s="110" t="s">
        <v>437</v>
      </c>
    </row>
    <row r="101" spans="2:3" ht="19.5" customHeight="1" x14ac:dyDescent="0.2">
      <c r="B101" s="105">
        <f t="shared" si="1"/>
        <v>99</v>
      </c>
      <c r="C101" s="110" t="s">
        <v>438</v>
      </c>
    </row>
    <row r="102" spans="2:3" ht="19.5" customHeight="1" x14ac:dyDescent="0.2">
      <c r="B102" s="105">
        <f t="shared" si="1"/>
        <v>100</v>
      </c>
      <c r="C102" s="110" t="s">
        <v>439</v>
      </c>
    </row>
    <row r="103" spans="2:3" ht="19.5" customHeight="1" x14ac:dyDescent="0.2">
      <c r="B103" s="105">
        <f t="shared" si="1"/>
        <v>101</v>
      </c>
      <c r="C103" s="110" t="s">
        <v>440</v>
      </c>
    </row>
    <row r="104" spans="2:3" ht="19.5" customHeight="1" x14ac:dyDescent="0.2">
      <c r="B104" s="105">
        <f t="shared" si="1"/>
        <v>102</v>
      </c>
      <c r="C104" s="110" t="s">
        <v>441</v>
      </c>
    </row>
    <row r="105" spans="2:3" ht="19.5" customHeight="1" x14ac:dyDescent="0.2">
      <c r="B105" s="105">
        <f t="shared" si="1"/>
        <v>103</v>
      </c>
      <c r="C105" s="110" t="s">
        <v>442</v>
      </c>
    </row>
    <row r="106" spans="2:3" ht="19.5" customHeight="1" x14ac:dyDescent="0.2">
      <c r="B106" s="105">
        <f t="shared" si="1"/>
        <v>104</v>
      </c>
      <c r="C106" s="110" t="s">
        <v>443</v>
      </c>
    </row>
    <row r="107" spans="2:3" ht="19.5" customHeight="1" x14ac:dyDescent="0.2">
      <c r="B107" s="105">
        <f t="shared" si="1"/>
        <v>105</v>
      </c>
      <c r="C107" s="110" t="s">
        <v>444</v>
      </c>
    </row>
    <row r="108" spans="2:3" ht="19.5" customHeight="1" x14ac:dyDescent="0.2">
      <c r="B108" s="105">
        <f t="shared" si="1"/>
        <v>106</v>
      </c>
      <c r="C108" s="146" t="s">
        <v>445</v>
      </c>
    </row>
    <row r="109" spans="2:3" ht="19.5" customHeight="1" x14ac:dyDescent="0.2">
      <c r="B109" s="105">
        <f t="shared" si="1"/>
        <v>107</v>
      </c>
      <c r="C109" s="146" t="s">
        <v>446</v>
      </c>
    </row>
    <row r="110" spans="2:3" ht="19.5" customHeight="1" x14ac:dyDescent="0.2">
      <c r="B110" s="105">
        <f t="shared" si="1"/>
        <v>108</v>
      </c>
      <c r="C110" s="110" t="s">
        <v>447</v>
      </c>
    </row>
    <row r="111" spans="2:3" ht="19.5" customHeight="1" x14ac:dyDescent="0.2">
      <c r="B111" s="105">
        <f t="shared" si="1"/>
        <v>109</v>
      </c>
      <c r="C111" s="110" t="s">
        <v>448</v>
      </c>
    </row>
    <row r="112" spans="2:3" ht="19.5" customHeight="1" x14ac:dyDescent="0.2">
      <c r="B112" s="105">
        <f t="shared" si="1"/>
        <v>110</v>
      </c>
      <c r="C112" s="110" t="s">
        <v>449</v>
      </c>
    </row>
    <row r="113" spans="2:3" ht="19.5" customHeight="1" x14ac:dyDescent="0.2">
      <c r="B113" s="105">
        <f t="shared" si="1"/>
        <v>111</v>
      </c>
      <c r="C113" s="110" t="s">
        <v>450</v>
      </c>
    </row>
    <row r="114" spans="2:3" ht="19.5" customHeight="1" x14ac:dyDescent="0.2">
      <c r="B114" s="105">
        <f t="shared" si="1"/>
        <v>112</v>
      </c>
      <c r="C114" s="110" t="s">
        <v>451</v>
      </c>
    </row>
    <row r="115" spans="2:3" ht="19.5" customHeight="1" x14ac:dyDescent="0.2">
      <c r="B115" s="105">
        <f t="shared" si="1"/>
        <v>113</v>
      </c>
      <c r="C115" s="146" t="s">
        <v>452</v>
      </c>
    </row>
    <row r="116" spans="2:3" ht="19.5" customHeight="1" x14ac:dyDescent="0.2">
      <c r="B116" s="105">
        <f t="shared" si="1"/>
        <v>114</v>
      </c>
      <c r="C116" s="110" t="s">
        <v>453</v>
      </c>
    </row>
    <row r="117" spans="2:3" ht="19.5" customHeight="1" x14ac:dyDescent="0.2">
      <c r="B117" s="105">
        <f t="shared" si="1"/>
        <v>115</v>
      </c>
      <c r="C117" s="110" t="s">
        <v>454</v>
      </c>
    </row>
    <row r="118" spans="2:3" ht="19.5" customHeight="1" x14ac:dyDescent="0.2">
      <c r="B118" s="105">
        <f t="shared" si="1"/>
        <v>116</v>
      </c>
      <c r="C118" s="110" t="s">
        <v>455</v>
      </c>
    </row>
    <row r="119" spans="2:3" ht="19.5" customHeight="1" x14ac:dyDescent="0.2">
      <c r="B119" s="105">
        <f t="shared" si="1"/>
        <v>117</v>
      </c>
      <c r="C119" s="110" t="s">
        <v>456</v>
      </c>
    </row>
    <row r="120" spans="2:3" ht="19.5" customHeight="1" x14ac:dyDescent="0.2">
      <c r="B120" s="105">
        <f t="shared" si="1"/>
        <v>118</v>
      </c>
      <c r="C120" s="110" t="s">
        <v>457</v>
      </c>
    </row>
    <row r="121" spans="2:3" ht="19.5" customHeight="1" x14ac:dyDescent="0.2">
      <c r="B121" s="105">
        <f t="shared" si="1"/>
        <v>119</v>
      </c>
      <c r="C121" s="110" t="s">
        <v>458</v>
      </c>
    </row>
    <row r="122" spans="2:3" ht="19.5" customHeight="1" x14ac:dyDescent="0.2">
      <c r="B122" s="105">
        <f t="shared" si="1"/>
        <v>120</v>
      </c>
      <c r="C122" s="110" t="s">
        <v>459</v>
      </c>
    </row>
    <row r="123" spans="2:3" ht="19.5" customHeight="1" x14ac:dyDescent="0.2">
      <c r="B123" s="105">
        <f t="shared" si="1"/>
        <v>121</v>
      </c>
      <c r="C123" s="110" t="s">
        <v>460</v>
      </c>
    </row>
    <row r="124" spans="2:3" ht="19.5" customHeight="1" x14ac:dyDescent="0.2">
      <c r="B124" s="105">
        <f t="shared" si="1"/>
        <v>122</v>
      </c>
      <c r="C124" s="110" t="s">
        <v>461</v>
      </c>
    </row>
    <row r="125" spans="2:3" ht="19.5" customHeight="1" x14ac:dyDescent="0.2">
      <c r="B125" s="105">
        <f t="shared" si="1"/>
        <v>123</v>
      </c>
      <c r="C125" s="110" t="s">
        <v>462</v>
      </c>
    </row>
    <row r="126" spans="2:3" ht="19.5" customHeight="1" x14ac:dyDescent="0.2">
      <c r="B126" s="105">
        <f t="shared" si="1"/>
        <v>124</v>
      </c>
      <c r="C126" s="110" t="s">
        <v>463</v>
      </c>
    </row>
    <row r="127" spans="2:3" ht="19.5" customHeight="1" x14ac:dyDescent="0.2">
      <c r="B127" s="105">
        <f t="shared" si="1"/>
        <v>125</v>
      </c>
      <c r="C127" s="110" t="s">
        <v>464</v>
      </c>
    </row>
    <row r="128" spans="2:3" ht="19.5" customHeight="1" x14ac:dyDescent="0.2">
      <c r="B128" s="105">
        <f t="shared" si="1"/>
        <v>126</v>
      </c>
      <c r="C128" s="110" t="s">
        <v>465</v>
      </c>
    </row>
    <row r="129" spans="2:3" ht="19.5" customHeight="1" x14ac:dyDescent="0.2">
      <c r="B129" s="105">
        <f t="shared" si="1"/>
        <v>127</v>
      </c>
      <c r="C129" s="110" t="s">
        <v>466</v>
      </c>
    </row>
    <row r="130" spans="2:3" ht="19.5" customHeight="1" x14ac:dyDescent="0.2">
      <c r="B130" s="105">
        <f t="shared" si="1"/>
        <v>128</v>
      </c>
      <c r="C130" s="110" t="s">
        <v>467</v>
      </c>
    </row>
    <row r="131" spans="2:3" ht="19.5" customHeight="1" x14ac:dyDescent="0.2">
      <c r="B131" s="105">
        <f t="shared" si="1"/>
        <v>129</v>
      </c>
      <c r="C131" s="110" t="s">
        <v>468</v>
      </c>
    </row>
    <row r="132" spans="2:3" ht="19.5" customHeight="1" x14ac:dyDescent="0.2">
      <c r="B132" s="105">
        <f t="shared" si="1"/>
        <v>130</v>
      </c>
      <c r="C132" s="110" t="s">
        <v>469</v>
      </c>
    </row>
    <row r="133" spans="2:3" ht="19.5" customHeight="1" x14ac:dyDescent="0.2">
      <c r="B133" s="105">
        <f t="shared" ref="B133:B158" si="2">B132+1</f>
        <v>131</v>
      </c>
      <c r="C133" s="110" t="s">
        <v>470</v>
      </c>
    </row>
    <row r="134" spans="2:3" ht="19.5" customHeight="1" x14ac:dyDescent="0.2">
      <c r="B134" s="105">
        <f t="shared" si="2"/>
        <v>132</v>
      </c>
      <c r="C134" s="110" t="s">
        <v>471</v>
      </c>
    </row>
    <row r="135" spans="2:3" ht="19.5" customHeight="1" x14ac:dyDescent="0.2">
      <c r="B135" s="105">
        <f t="shared" si="2"/>
        <v>133</v>
      </c>
      <c r="C135" s="110" t="s">
        <v>472</v>
      </c>
    </row>
    <row r="136" spans="2:3" ht="19.5" customHeight="1" x14ac:dyDescent="0.2">
      <c r="B136" s="105">
        <f t="shared" si="2"/>
        <v>134</v>
      </c>
      <c r="C136" s="110" t="s">
        <v>473</v>
      </c>
    </row>
    <row r="137" spans="2:3" ht="19.5" customHeight="1" x14ac:dyDescent="0.2">
      <c r="B137" s="105">
        <f t="shared" si="2"/>
        <v>135</v>
      </c>
      <c r="C137" s="110" t="s">
        <v>474</v>
      </c>
    </row>
    <row r="138" spans="2:3" ht="19.5" customHeight="1" x14ac:dyDescent="0.2">
      <c r="B138" s="105">
        <f t="shared" si="2"/>
        <v>136</v>
      </c>
      <c r="C138" s="110" t="s">
        <v>475</v>
      </c>
    </row>
    <row r="139" spans="2:3" ht="19.5" customHeight="1" x14ac:dyDescent="0.2">
      <c r="B139" s="105">
        <f t="shared" si="2"/>
        <v>137</v>
      </c>
      <c r="C139" s="110" t="s">
        <v>476</v>
      </c>
    </row>
    <row r="140" spans="2:3" ht="19.5" customHeight="1" x14ac:dyDescent="0.2">
      <c r="B140" s="105">
        <f t="shared" si="2"/>
        <v>138</v>
      </c>
      <c r="C140" s="110" t="s">
        <v>477</v>
      </c>
    </row>
    <row r="141" spans="2:3" ht="19.5" customHeight="1" x14ac:dyDescent="0.2">
      <c r="B141" s="105">
        <f t="shared" si="2"/>
        <v>139</v>
      </c>
      <c r="C141" s="110" t="s">
        <v>478</v>
      </c>
    </row>
    <row r="142" spans="2:3" ht="19.5" customHeight="1" x14ac:dyDescent="0.2">
      <c r="B142" s="105">
        <f t="shared" si="2"/>
        <v>140</v>
      </c>
      <c r="C142" s="110" t="s">
        <v>479</v>
      </c>
    </row>
    <row r="143" spans="2:3" ht="19.5" customHeight="1" x14ac:dyDescent="0.2">
      <c r="B143" s="105">
        <f t="shared" si="2"/>
        <v>141</v>
      </c>
      <c r="C143" s="110" t="s">
        <v>480</v>
      </c>
    </row>
    <row r="144" spans="2:3" ht="19.5" customHeight="1" x14ac:dyDescent="0.2">
      <c r="B144" s="105">
        <f t="shared" si="2"/>
        <v>142</v>
      </c>
      <c r="C144" s="110" t="s">
        <v>481</v>
      </c>
    </row>
    <row r="145" spans="2:3" ht="19.5" customHeight="1" x14ac:dyDescent="0.2">
      <c r="B145" s="105">
        <f t="shared" si="2"/>
        <v>143</v>
      </c>
      <c r="C145" s="110" t="s">
        <v>482</v>
      </c>
    </row>
    <row r="146" spans="2:3" ht="19.5" customHeight="1" x14ac:dyDescent="0.2">
      <c r="B146" s="105">
        <f t="shared" si="2"/>
        <v>144</v>
      </c>
      <c r="C146" s="110" t="s">
        <v>483</v>
      </c>
    </row>
    <row r="147" spans="2:3" ht="19.5" customHeight="1" x14ac:dyDescent="0.2">
      <c r="B147" s="105">
        <f t="shared" si="2"/>
        <v>145</v>
      </c>
      <c r="C147" s="110" t="s">
        <v>484</v>
      </c>
    </row>
    <row r="148" spans="2:3" ht="19.5" customHeight="1" x14ac:dyDescent="0.2">
      <c r="B148" s="105">
        <f t="shared" si="2"/>
        <v>146</v>
      </c>
      <c r="C148" s="110" t="s">
        <v>485</v>
      </c>
    </row>
    <row r="149" spans="2:3" ht="19.5" customHeight="1" x14ac:dyDescent="0.2">
      <c r="B149" s="105">
        <f t="shared" si="2"/>
        <v>147</v>
      </c>
      <c r="C149" s="110" t="s">
        <v>486</v>
      </c>
    </row>
    <row r="150" spans="2:3" ht="19.5" customHeight="1" x14ac:dyDescent="0.2">
      <c r="B150" s="105">
        <f t="shared" si="2"/>
        <v>148</v>
      </c>
      <c r="C150" s="110" t="s">
        <v>487</v>
      </c>
    </row>
    <row r="151" spans="2:3" ht="19.5" customHeight="1" x14ac:dyDescent="0.2">
      <c r="B151" s="105">
        <f t="shared" si="2"/>
        <v>149</v>
      </c>
      <c r="C151" s="110" t="s">
        <v>488</v>
      </c>
    </row>
    <row r="152" spans="2:3" ht="19.5" customHeight="1" x14ac:dyDescent="0.2">
      <c r="B152" s="105">
        <f t="shared" si="2"/>
        <v>150</v>
      </c>
      <c r="C152" s="110" t="s">
        <v>489</v>
      </c>
    </row>
    <row r="153" spans="2:3" ht="19.5" customHeight="1" x14ac:dyDescent="0.2">
      <c r="B153" s="105">
        <f t="shared" si="2"/>
        <v>151</v>
      </c>
      <c r="C153" s="110" t="s">
        <v>490</v>
      </c>
    </row>
    <row r="154" spans="2:3" ht="19.5" customHeight="1" x14ac:dyDescent="0.2">
      <c r="B154" s="105">
        <f t="shared" si="2"/>
        <v>152</v>
      </c>
      <c r="C154" s="110" t="s">
        <v>491</v>
      </c>
    </row>
    <row r="155" spans="2:3" ht="19.5" customHeight="1" x14ac:dyDescent="0.2">
      <c r="B155" s="105">
        <f t="shared" si="2"/>
        <v>153</v>
      </c>
      <c r="C155" s="110" t="s">
        <v>492</v>
      </c>
    </row>
    <row r="156" spans="2:3" ht="19.5" customHeight="1" x14ac:dyDescent="0.2">
      <c r="B156" s="105">
        <f t="shared" si="2"/>
        <v>154</v>
      </c>
      <c r="C156" s="110" t="s">
        <v>493</v>
      </c>
    </row>
    <row r="157" spans="2:3" ht="19.5" customHeight="1" x14ac:dyDescent="0.2">
      <c r="B157" s="105">
        <f t="shared" si="2"/>
        <v>155</v>
      </c>
      <c r="C157" s="145" t="s">
        <v>494</v>
      </c>
    </row>
    <row r="158" spans="2:3" ht="19.5" customHeight="1" x14ac:dyDescent="0.2">
      <c r="B158" s="105">
        <f t="shared" si="2"/>
        <v>156</v>
      </c>
      <c r="C158" s="110" t="s">
        <v>495</v>
      </c>
    </row>
    <row r="159" spans="2:3" ht="19.5" customHeight="1" x14ac:dyDescent="0.2">
      <c r="B159" s="105">
        <f>B158+1</f>
        <v>157</v>
      </c>
      <c r="C159" s="110" t="s">
        <v>242</v>
      </c>
    </row>
    <row r="160" spans="2:3" ht="19.5" customHeight="1" x14ac:dyDescent="0.2">
      <c r="B160" s="105">
        <f>B159+1</f>
        <v>158</v>
      </c>
      <c r="C160" s="110" t="s">
        <v>544</v>
      </c>
    </row>
    <row r="161" spans="2:3" ht="19.5" customHeight="1" x14ac:dyDescent="0.2">
      <c r="B161" s="105">
        <f t="shared" ref="B161:B173" si="3">B160+1</f>
        <v>159</v>
      </c>
      <c r="C161" s="110" t="s">
        <v>545</v>
      </c>
    </row>
    <row r="162" spans="2:3" ht="19.5" customHeight="1" x14ac:dyDescent="0.2">
      <c r="B162" s="105">
        <f t="shared" si="3"/>
        <v>160</v>
      </c>
      <c r="C162" s="110" t="s">
        <v>546</v>
      </c>
    </row>
    <row r="163" spans="2:3" ht="19.5" customHeight="1" x14ac:dyDescent="0.2">
      <c r="B163" s="105">
        <f t="shared" si="3"/>
        <v>161</v>
      </c>
      <c r="C163" s="110" t="s">
        <v>547</v>
      </c>
    </row>
    <row r="164" spans="2:3" ht="19.5" customHeight="1" x14ac:dyDescent="0.2">
      <c r="B164" s="105">
        <f t="shared" si="3"/>
        <v>162</v>
      </c>
      <c r="C164" s="110" t="s">
        <v>548</v>
      </c>
    </row>
    <row r="165" spans="2:3" ht="19.5" customHeight="1" x14ac:dyDescent="0.2">
      <c r="B165" s="105">
        <f t="shared" si="3"/>
        <v>163</v>
      </c>
      <c r="C165" s="110" t="s">
        <v>549</v>
      </c>
    </row>
    <row r="166" spans="2:3" ht="19.5" customHeight="1" x14ac:dyDescent="0.2">
      <c r="B166" s="105">
        <f t="shared" si="3"/>
        <v>164</v>
      </c>
      <c r="C166" s="110" t="s">
        <v>550</v>
      </c>
    </row>
    <row r="167" spans="2:3" ht="19.5" customHeight="1" x14ac:dyDescent="0.2">
      <c r="B167" s="105">
        <f t="shared" si="3"/>
        <v>165</v>
      </c>
      <c r="C167" s="110" t="s">
        <v>551</v>
      </c>
    </row>
    <row r="168" spans="2:3" ht="19.5" customHeight="1" x14ac:dyDescent="0.2">
      <c r="B168" s="105">
        <f t="shared" si="3"/>
        <v>166</v>
      </c>
      <c r="C168" s="110" t="s">
        <v>552</v>
      </c>
    </row>
    <row r="169" spans="2:3" ht="19.5" customHeight="1" x14ac:dyDescent="0.2">
      <c r="B169" s="105">
        <f t="shared" si="3"/>
        <v>167</v>
      </c>
      <c r="C169" s="110" t="s">
        <v>553</v>
      </c>
    </row>
    <row r="170" spans="2:3" ht="19.5" customHeight="1" x14ac:dyDescent="0.2">
      <c r="B170" s="105">
        <f t="shared" si="3"/>
        <v>168</v>
      </c>
      <c r="C170" s="110" t="s">
        <v>554</v>
      </c>
    </row>
    <row r="171" spans="2:3" ht="19.5" customHeight="1" x14ac:dyDescent="0.2">
      <c r="B171" s="105">
        <f t="shared" si="3"/>
        <v>169</v>
      </c>
      <c r="C171" s="110" t="s">
        <v>555</v>
      </c>
    </row>
    <row r="172" spans="2:3" ht="19.5" customHeight="1" x14ac:dyDescent="0.2">
      <c r="B172" s="105">
        <f t="shared" si="3"/>
        <v>170</v>
      </c>
      <c r="C172" s="110" t="s">
        <v>556</v>
      </c>
    </row>
    <row r="173" spans="2:3" ht="19.5" customHeight="1" x14ac:dyDescent="0.2">
      <c r="B173" s="105">
        <f t="shared" si="3"/>
        <v>171</v>
      </c>
      <c r="C173" s="110" t="s">
        <v>557</v>
      </c>
    </row>
    <row r="174" spans="2:3" ht="19.5" customHeight="1" x14ac:dyDescent="0.2">
      <c r="B174" s="1"/>
      <c r="C174" s="1"/>
    </row>
    <row r="175" spans="2:3" ht="19.5" customHeight="1" x14ac:dyDescent="0.2">
      <c r="B175" s="1"/>
      <c r="C175" s="1"/>
    </row>
    <row r="176" spans="2:3" ht="19.5" customHeight="1" x14ac:dyDescent="0.2">
      <c r="B176" s="1"/>
      <c r="C176" s="1"/>
    </row>
    <row r="177" spans="2:3" ht="19.5" customHeight="1" x14ac:dyDescent="0.2">
      <c r="B177" s="1"/>
      <c r="C177" s="1"/>
    </row>
    <row r="178" spans="2:3" ht="19.5" customHeight="1" x14ac:dyDescent="0.2">
      <c r="B178" s="1"/>
      <c r="C178" s="1"/>
    </row>
    <row r="179" spans="2:3" ht="19.5" customHeight="1" x14ac:dyDescent="0.2">
      <c r="B179" s="1"/>
      <c r="C179" s="1"/>
    </row>
    <row r="180" spans="2:3" ht="19.5" customHeight="1" x14ac:dyDescent="0.2">
      <c r="B180" s="1"/>
      <c r="C180" s="1"/>
    </row>
    <row r="181" spans="2:3" ht="19.5" customHeight="1" x14ac:dyDescent="0.2">
      <c r="B181" s="1"/>
      <c r="C181" s="1"/>
    </row>
    <row r="182" spans="2:3" ht="19.5" customHeight="1" x14ac:dyDescent="0.2"/>
    <row r="183" spans="2:3" ht="19.5" customHeight="1" x14ac:dyDescent="0.2"/>
    <row r="184" spans="2:3" ht="19.5" customHeight="1" x14ac:dyDescent="0.2"/>
    <row r="185" spans="2:3" ht="19.5" customHeight="1" x14ac:dyDescent="0.2"/>
    <row r="186" spans="2:3" ht="19.5" customHeight="1" x14ac:dyDescent="0.2"/>
    <row r="187" spans="2:3" ht="19.5" customHeight="1" x14ac:dyDescent="0.2"/>
    <row r="188" spans="2:3" ht="19.5" customHeight="1" x14ac:dyDescent="0.2"/>
    <row r="189" spans="2:3" ht="19.5" customHeight="1" x14ac:dyDescent="0.2"/>
    <row r="190" spans="2:3" ht="19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Matriz </vt:lpstr>
      <vt:lpstr>Listado P-RC</vt:lpstr>
      <vt:lpstr>Tabla SxP </vt:lpstr>
      <vt:lpstr>Puestos de Trabajo</vt:lpstr>
      <vt:lpstr>'Listado P-RC'!Área_de_impresión</vt:lpstr>
      <vt:lpstr>'Matriz '!Área_de_impresión</vt:lpstr>
      <vt:lpstr>'Tabla SxP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2020-09-28T21:21:18Z</cp:lastPrinted>
  <dcterms:created xsi:type="dcterms:W3CDTF">2013-03-19T21:52:29Z</dcterms:created>
  <dcterms:modified xsi:type="dcterms:W3CDTF">2025-09-24T16:27:18Z</dcterms:modified>
</cp:coreProperties>
</file>